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2025-2026 Proposed Tariffs" sheetId="1" r:id="rId1"/>
  </sheets>
  <definedNames>
    <definedName name="_xlnm.Print_Area" localSheetId="0">'2025-2026 Proposed Tariffs'!$A$1:$G$309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tc={91637DD8-038B-47EB-A8DE-6C6AF3E51209}</author>
    <author>Matshoba.Lusapho</author>
  </authors>
  <commentList>
    <comment ref="B101" authorId="0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 Minimun time for a match day is 6 hours. 
2. Amateur matches is Local (LFA) (9-17 total exemption limited to 2 hours) domestic  @ R 100.00 limited to 4 hours, District/Regional @ R150.00 &amp; Province @ R 300.00.
3. Booking by a senior category supercedes a lower category.</t>
        </r>
      </text>
    </comment>
    <comment ref="B151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Obtain proposed tariffs from Mbozani. Email sent on March 2018.</t>
        </r>
      </text>
    </comment>
    <comment ref="B152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Consider updating descriptions.
</t>
        </r>
      </text>
    </comment>
    <comment ref="B153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Consider updating descriptions.
</t>
        </r>
      </text>
    </comment>
    <comment ref="B154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Consider updating descriptions.
</t>
        </r>
      </text>
    </comment>
    <comment ref="B155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Consider updating descriptions.
</t>
        </r>
      </text>
    </comment>
    <comment ref="B156" authorId="1">
      <text>
        <r>
          <rPr>
            <b/>
            <sz val="9"/>
            <rFont val="Tahoma"/>
            <charset val="134"/>
          </rPr>
          <t>Matshoba.Lusapho:</t>
        </r>
        <r>
          <rPr>
            <sz val="9"/>
            <rFont val="Tahoma"/>
            <charset val="134"/>
          </rPr>
          <t xml:space="preserve">
Consider updating descriptions.
</t>
        </r>
      </text>
    </comment>
  </commentList>
</comments>
</file>

<file path=xl/sharedStrings.xml><?xml version="1.0" encoding="utf-8"?>
<sst xmlns="http://schemas.openxmlformats.org/spreadsheetml/2006/main" count="288" uniqueCount="260">
  <si>
    <t xml:space="preserve"> Draft 2025-2026 Tariffs</t>
  </si>
  <si>
    <t>Tariff Description</t>
  </si>
  <si>
    <t>2025-2026</t>
  </si>
  <si>
    <t>2026-2027</t>
  </si>
  <si>
    <t>2027-2028</t>
  </si>
  <si>
    <t>Rates</t>
  </si>
  <si>
    <t>Agricultural</t>
  </si>
  <si>
    <t>Business &amp; Commercial</t>
  </si>
  <si>
    <t>Government</t>
  </si>
  <si>
    <t>PBO</t>
  </si>
  <si>
    <t>POW</t>
  </si>
  <si>
    <t>PSI</t>
  </si>
  <si>
    <t>PSP</t>
  </si>
  <si>
    <t>Residential</t>
  </si>
  <si>
    <t>Vacant land</t>
  </si>
  <si>
    <t>Rates clearance certificates</t>
  </si>
  <si>
    <t>Public service purpose properties refer to Government properties as per section 8 of MPRA</t>
  </si>
  <si>
    <t xml:space="preserve">Rebates on Rates </t>
  </si>
  <si>
    <t>Rebates on residential properties</t>
  </si>
  <si>
    <t>Senior Citizens</t>
  </si>
  <si>
    <t>Disabled and Medically boarded property owners</t>
  </si>
  <si>
    <t>New developments aligning with vision 2030</t>
  </si>
  <si>
    <t>15% dicsount for the fisrt 3 years.</t>
  </si>
  <si>
    <t>Free basic services</t>
  </si>
  <si>
    <t>Eskom supply</t>
  </si>
  <si>
    <t>50 KwH</t>
  </si>
  <si>
    <t>Solar subsidy</t>
  </si>
  <si>
    <t>Paraffin</t>
  </si>
  <si>
    <t>20 liters per year</t>
  </si>
  <si>
    <t>Refuse Removal VAT inclusive</t>
  </si>
  <si>
    <t>Churches</t>
  </si>
  <si>
    <t>General business</t>
  </si>
  <si>
    <t>Cleaning (PSP)per square meter</t>
  </si>
  <si>
    <t>Shopping Complex</t>
  </si>
  <si>
    <t>Public service purpose properties</t>
  </si>
  <si>
    <t>Rebates for indigents</t>
  </si>
  <si>
    <t>Basic charge for skip container (monthly charge)</t>
  </si>
  <si>
    <t>Hall Hire</t>
  </si>
  <si>
    <t>Hall deposits including Emaxesibeni Art Centre</t>
  </si>
  <si>
    <t>Use of Projector per day</t>
  </si>
  <si>
    <t>Hourly rate during the day ( Mt Ayliff)</t>
  </si>
  <si>
    <t>Hourly rate during the night ( Mt Ayliff)</t>
  </si>
  <si>
    <t>Hourly rate during the day ( Mt Frere)</t>
  </si>
  <si>
    <t>Hourly rate during the night ( Mt Frere)</t>
  </si>
  <si>
    <t xml:space="preserve">Emaxesbeni Multi Purpose Centre </t>
  </si>
  <si>
    <t xml:space="preserve">Hall deposit Refundable </t>
  </si>
  <si>
    <t xml:space="preserve">Hourly rate during the day </t>
  </si>
  <si>
    <t xml:space="preserve">Hourly rate during the night </t>
  </si>
  <si>
    <t xml:space="preserve">Municipal Public Toilets </t>
  </si>
  <si>
    <t xml:space="preserve">Kwabhaca Rank Toilets </t>
  </si>
  <si>
    <t xml:space="preserve">Kwabhaca Bee Gee Toilets </t>
  </si>
  <si>
    <t xml:space="preserve">Exaxesibeni Rank Toilets </t>
  </si>
  <si>
    <t>Funeral plots</t>
  </si>
  <si>
    <t>(Single) Grave site without digging.</t>
  </si>
  <si>
    <t>Children 0-12 Years (Single)</t>
  </si>
  <si>
    <t>(Double) Grave site without digging.</t>
  </si>
  <si>
    <t>Municipal grave sites are sold without digging.</t>
  </si>
  <si>
    <t>Pound fees</t>
  </si>
  <si>
    <t>Horse, cows, bull or heifers basic charge</t>
  </si>
  <si>
    <t>Sheep and Goat basic charge</t>
  </si>
  <si>
    <t>Pig basic charge</t>
  </si>
  <si>
    <t>Fowl, calf, lamb, (horse or donkey) basic charge</t>
  </si>
  <si>
    <t>Lamb, kid, piglet</t>
  </si>
  <si>
    <t>Pound truck hiring (5km radius)</t>
  </si>
  <si>
    <t>Pound truck hiring (above 5km radius) per kilometre</t>
  </si>
  <si>
    <t>Sustanance fees</t>
  </si>
  <si>
    <t xml:space="preserve">Motor Vehicle </t>
  </si>
  <si>
    <t>Daily fee for the above mentioned fees.</t>
  </si>
  <si>
    <t>Towing Fees</t>
  </si>
  <si>
    <t>Confiscation of non-perishable goods</t>
  </si>
  <si>
    <t>Confiscation of perishable goods</t>
  </si>
  <si>
    <t>Law Enforcement officer, Patrol vehicle and law enforcement equipment hiring for special events</t>
  </si>
  <si>
    <t>Patrol vehicle hiring per hour basic charge (soccer, road race, fun walk, road closure, weddings, car show, traditional ceremony, filming shooting etc)</t>
  </si>
  <si>
    <t>Law Enforcement officer hiring per hour basic charge  (soccer, road race, fun walk, road closure, weddings, car show, traditional ceremony, filming shooting etc)</t>
  </si>
  <si>
    <t xml:space="preserve">10 Barricades hiring per day </t>
  </si>
  <si>
    <t>The above tariffs exclude funeral activities</t>
  </si>
  <si>
    <t>Sportfields</t>
  </si>
  <si>
    <t>Electricity usage charges</t>
  </si>
  <si>
    <t>Admin charge per day</t>
  </si>
  <si>
    <t>Network charge per day</t>
  </si>
  <si>
    <t xml:space="preserve">Network demand charge 1,300 KwH </t>
  </si>
  <si>
    <t>Ancillary service charge 1,300 KwH</t>
  </si>
  <si>
    <t>Energy charge 1,300 Kwh</t>
  </si>
  <si>
    <t>Commercial &amp; Professional use per day</t>
  </si>
  <si>
    <t>Matches amateur bodies,  (6hrs)</t>
  </si>
  <si>
    <t>Local football association (9-17 years) total exemption limited to 2 hours.</t>
  </si>
  <si>
    <t>District/Regional</t>
  </si>
  <si>
    <t>Provincial</t>
  </si>
  <si>
    <t>Welfare Religious organisation (2hrs)</t>
  </si>
  <si>
    <t>Professional practice</t>
  </si>
  <si>
    <t>Booking by a senior category supersedes a lower category.</t>
  </si>
  <si>
    <t>Amateur practice (2hrs)</t>
  </si>
  <si>
    <t>Practice by a senior category supercedes a lower category.</t>
  </si>
  <si>
    <t>Parks</t>
  </si>
  <si>
    <t>Rental Amphitheatre (Hourly rate- day)</t>
  </si>
  <si>
    <t>Rental Amphitheatre (Hourly rate- after hours)</t>
  </si>
  <si>
    <t>Rental Sophia Park (Kiosk)</t>
  </si>
  <si>
    <t>Park Hall (hourly rate-day)</t>
  </si>
  <si>
    <t>Park Hall (hourly rate-night)</t>
  </si>
  <si>
    <t>Gymnasium:Monthly fees</t>
  </si>
  <si>
    <t xml:space="preserve">Park, Tennis Court </t>
  </si>
  <si>
    <t>Daily subscription ( Tennis Court )</t>
  </si>
  <si>
    <t>Tennis court: Monthly subscription</t>
  </si>
  <si>
    <t>Daily subscription ( Tennis Court)</t>
  </si>
  <si>
    <t>Entrance fees to Sophia Park (hourly rate)</t>
  </si>
  <si>
    <t>Adults</t>
  </si>
  <si>
    <t>Children and students ( rate per leaner/child)</t>
  </si>
  <si>
    <t>Schools for training purposes only (rate per leaner)</t>
  </si>
  <si>
    <t>Pesioner/disabled (proof on request)</t>
  </si>
  <si>
    <t xml:space="preserve">EmaXesibeni botanical gardens Entrance Fees </t>
  </si>
  <si>
    <t xml:space="preserve">Adult (standard)- day visit </t>
  </si>
  <si>
    <t>South African Student (with student card)- day visit</t>
  </si>
  <si>
    <t xml:space="preserve">Child age 6-17- day visit </t>
  </si>
  <si>
    <t>Child age 0 -5 (Day visit)</t>
  </si>
  <si>
    <t xml:space="preserve">Free </t>
  </si>
  <si>
    <t>Seniors (South African resident with ID*) (Day visit)</t>
  </si>
  <si>
    <t xml:space="preserve">EmaXesibeni botanical gardens special event Fees </t>
  </si>
  <si>
    <t xml:space="preserve">Special events (with tents and marquees) </t>
  </si>
  <si>
    <t>Rental Gardens (Hourly rate- day) including photo shoots</t>
  </si>
  <si>
    <t>Rental Gardens (Hourly rate- after hours)</t>
  </si>
  <si>
    <t>Rental boardroom (Hourly Rate-Day)</t>
  </si>
  <si>
    <t>Boardroom rental deposit</t>
  </si>
  <si>
    <t>Building plans</t>
  </si>
  <si>
    <r>
      <rPr>
        <sz val="10"/>
        <color rgb="FF000000"/>
        <rFont val="Arial"/>
        <charset val="134"/>
      </rPr>
      <t>Building plan approval fees per square meter for develpments less 5000m</t>
    </r>
    <r>
      <rPr>
        <sz val="10"/>
        <color rgb="FF000000"/>
        <rFont val="Calibri"/>
        <charset val="134"/>
      </rPr>
      <t>²</t>
    </r>
    <r>
      <rPr>
        <sz val="10"/>
        <color rgb="FF000000"/>
        <rFont val="Arial"/>
        <charset val="134"/>
      </rPr>
      <t xml:space="preserve"> - Urban for Commercial/Business use purposes</t>
    </r>
  </si>
  <si>
    <r>
      <rPr>
        <sz val="10"/>
        <color rgb="FF000000"/>
        <rFont val="Arial"/>
        <charset val="134"/>
      </rPr>
      <t>Building plan approval fees per square meter for development exceeding 5000m</t>
    </r>
    <r>
      <rPr>
        <sz val="10"/>
        <color rgb="FF000000"/>
        <rFont val="Calibri"/>
        <charset val="134"/>
      </rPr>
      <t>²</t>
    </r>
    <r>
      <rPr>
        <sz val="10"/>
        <color rgb="FF000000"/>
        <rFont val="Arial"/>
        <charset val="134"/>
      </rPr>
      <t xml:space="preserve"> - Urban for Commercial/Business use purposes</t>
    </r>
  </si>
  <si>
    <t>Building plan approval fees per square meter  - Government Developments and Place of Worships Less 5000m²</t>
  </si>
  <si>
    <t>Building plan approval fees per square meter  - Government Developments and Place of Worships Exceeding 5000m²</t>
  </si>
  <si>
    <t xml:space="preserve">Building plan approval fees per square meter  - Urban for Residential, Government Developments and Place of Worships </t>
  </si>
  <si>
    <t>Building plan approval fees per square meter - Peri urban develoments for Commercial/Business use purposes</t>
  </si>
  <si>
    <t xml:space="preserve">Building approval fees per square meter - Peri urban develoments for Residential, Government Developments and Place of Worships </t>
  </si>
  <si>
    <t>Building approval fees per square meter - Rural developments for Commercial/Business use purposes</t>
  </si>
  <si>
    <t xml:space="preserve">Building approval fees per square meter - Rural developments for Residential, Government Developments and Place of Worships </t>
  </si>
  <si>
    <t>Approval fee for Internal alterations of a space not exceeding 50m² for Commercial/Business use purposes.</t>
  </si>
  <si>
    <t>Approval fee for  Internal alterations exceeding 50m² but not exceeding 100m² for Commercial/Business use purposes.</t>
  </si>
  <si>
    <t>Approval fee for  Internal alterations of a space exceeding 100m²  for commercial/business use purposes.</t>
  </si>
  <si>
    <t>Approval fee for  Internal alterations not exceeding 20m² for Residential, Government Developments and Place of Worships.</t>
  </si>
  <si>
    <t xml:space="preserve">Approval fee for  Internal alterations of a space exceeding 20m² but not exceeding 50m² for Residential, Government Developments and Place of Worships </t>
  </si>
  <si>
    <t xml:space="preserve">Approval fee for  Internal alterations of a space exceeding 50m² for Residential, Government Developments and Place of Worships </t>
  </si>
  <si>
    <t>Approval fee for Wayleaves - Each Underground Surfaced Road Crossing</t>
  </si>
  <si>
    <t>Underground Wayleave on Paved Road Reserve per meter not exceeding 100m</t>
  </si>
  <si>
    <t>Underground Wayleave on Unpaved Road Reserve per meter not exceeding 100m</t>
  </si>
  <si>
    <t>Underground Wayleave on Paved Road Reserve per meter exceeding 100m but not exceeding 500m</t>
  </si>
  <si>
    <r>
      <rPr>
        <sz val="10"/>
        <color rgb="FF000000"/>
        <rFont val="Arial"/>
        <charset val="134"/>
      </rPr>
      <t xml:space="preserve">Underground Wayleave on </t>
    </r>
    <r>
      <rPr>
        <b/>
        <sz val="10"/>
        <color rgb="FF000000"/>
        <rFont val="Arial"/>
        <charset val="134"/>
      </rPr>
      <t>Unpaved Road Reserve</t>
    </r>
    <r>
      <rPr>
        <sz val="10"/>
        <color rgb="FF000000"/>
        <rFont val="Arial"/>
        <charset val="134"/>
      </rPr>
      <t xml:space="preserve"> per meter exceeding 100m but not exceeding 500m</t>
    </r>
  </si>
  <si>
    <r>
      <rPr>
        <sz val="10"/>
        <color rgb="FF000000"/>
        <rFont val="Arial"/>
        <charset val="134"/>
      </rPr>
      <t xml:space="preserve">Underground Wayleave on </t>
    </r>
    <r>
      <rPr>
        <b/>
        <sz val="10"/>
        <color rgb="FF000000"/>
        <rFont val="Arial"/>
        <charset val="134"/>
      </rPr>
      <t>Paved Road Reserve</t>
    </r>
    <r>
      <rPr>
        <sz val="10"/>
        <color rgb="FF000000"/>
        <rFont val="Arial"/>
        <charset val="134"/>
      </rPr>
      <t xml:space="preserve"> per meter exceeding 500m but not exceeding 1000m</t>
    </r>
  </si>
  <si>
    <r>
      <rPr>
        <sz val="10"/>
        <color rgb="FF000000"/>
        <rFont val="Arial"/>
        <charset val="134"/>
      </rPr>
      <t>Underground Wayleave on</t>
    </r>
    <r>
      <rPr>
        <b/>
        <sz val="10"/>
        <color rgb="FF000000"/>
        <rFont val="Arial"/>
        <charset val="134"/>
      </rPr>
      <t xml:space="preserve"> Unpaved Road Reserve</t>
    </r>
    <r>
      <rPr>
        <sz val="10"/>
        <color rgb="FF000000"/>
        <rFont val="Arial"/>
        <charset val="134"/>
      </rPr>
      <t xml:space="preserve"> per meter exceeding 500m but not exceeding 1000m</t>
    </r>
  </si>
  <si>
    <r>
      <rPr>
        <sz val="10"/>
        <color rgb="FF000000"/>
        <rFont val="Arial"/>
        <charset val="134"/>
      </rPr>
      <t xml:space="preserve">Underground Wayleave on </t>
    </r>
    <r>
      <rPr>
        <b/>
        <sz val="10"/>
        <color rgb="FF000000"/>
        <rFont val="Arial"/>
        <charset val="134"/>
      </rPr>
      <t>Paved Road Reserve</t>
    </r>
    <r>
      <rPr>
        <sz val="10"/>
        <color rgb="FF000000"/>
        <rFont val="Arial"/>
        <charset val="134"/>
      </rPr>
      <t xml:space="preserve"> per meter exceeding exceeding 1000m</t>
    </r>
  </si>
  <si>
    <r>
      <rPr>
        <sz val="10"/>
        <color rgb="FF000000"/>
        <rFont val="Arial"/>
        <charset val="134"/>
      </rPr>
      <t>Underground Wayleave on</t>
    </r>
    <r>
      <rPr>
        <b/>
        <sz val="10"/>
        <color rgb="FF000000"/>
        <rFont val="Arial"/>
        <charset val="134"/>
      </rPr>
      <t xml:space="preserve"> Unpaved Road Reserve</t>
    </r>
    <r>
      <rPr>
        <sz val="10"/>
        <color rgb="FF000000"/>
        <rFont val="Arial"/>
        <charset val="134"/>
      </rPr>
      <t xml:space="preserve"> per meter exceeding exceeding 1000m</t>
    </r>
  </si>
  <si>
    <t xml:space="preserve">Fees for surfacing of unrectified road crossing </t>
  </si>
  <si>
    <t>Overheards Wayleaves applications</t>
  </si>
  <si>
    <t>External/Site Works for Commercial/Business</t>
  </si>
  <si>
    <t xml:space="preserve">External/Site Works for Residential, Place of Worship and Gorvenment </t>
  </si>
  <si>
    <t>Boundary walls</t>
  </si>
  <si>
    <t>Shelter: Carport per m2</t>
  </si>
  <si>
    <t>Car wash per m2</t>
  </si>
  <si>
    <t>Braai area per m2</t>
  </si>
  <si>
    <t>Temporary structure: wendy flats per m2</t>
  </si>
  <si>
    <t>Prefab per m2</t>
  </si>
  <si>
    <t>Builders shed</t>
  </si>
  <si>
    <t>High Masts</t>
  </si>
  <si>
    <t>BUILDING PLAN PENALTIES</t>
  </si>
  <si>
    <t>DESCRIPTION OF OFFENCE</t>
  </si>
  <si>
    <t xml:space="preserve">Building without approved building plan for Commercial/Business purpose after a notice prohibiting any building works has been issued. </t>
  </si>
  <si>
    <t>Building without approved building plan for residential, place of worship and government development purpose other than for renting/leasing purposes.</t>
  </si>
  <si>
    <t xml:space="preserve">Failure to safeguard construction site and or demolition work after notice  issued.  </t>
  </si>
  <si>
    <t>Occupy or use of building for commercial/business purpose without 'Occupation Certificate'.</t>
  </si>
  <si>
    <t>Occupy or use of building for residential purpose other than for renting/leasing without 'Occupation Certificate'.</t>
  </si>
  <si>
    <t>Preventing a building control officer in the execution of his/her duties.</t>
  </si>
  <si>
    <t>Using of certain building methods and materials that have been prohibited by the Municipality</t>
  </si>
  <si>
    <t xml:space="preserve">Failure to give notice of intention to demolition of a building. </t>
  </si>
  <si>
    <t>Use of a building for a purpose other than the purpose shown on approved plans without approval of the municipality.</t>
  </si>
  <si>
    <t>Failure to comply with a notice to remove waste material on site.</t>
  </si>
  <si>
    <t>Failure to maintain commercial or business dilapidated building structure adequately.</t>
  </si>
  <si>
    <t>Failure to maintain residential, place of worship dilapidated building structure adequately.</t>
  </si>
  <si>
    <t>Illegal dumping of excavated material/builders ruble from construction site.</t>
  </si>
  <si>
    <t>Equipment hire</t>
  </si>
  <si>
    <t>TLB hire (for soft materials per hr</t>
  </si>
  <si>
    <t>TLB hire (for hard rock per hr</t>
  </si>
  <si>
    <t>TLB is hired on condition of availability</t>
  </si>
  <si>
    <t>Rezoning application</t>
  </si>
  <si>
    <t>Erven 0-2500m2</t>
  </si>
  <si>
    <t>Erven 2501-5000m2</t>
  </si>
  <si>
    <t>Erven5001-1000m2</t>
  </si>
  <si>
    <t>Erven 1 ha – 5ha</t>
  </si>
  <si>
    <t>Erven over – 5ha</t>
  </si>
  <si>
    <t>Application for special consent</t>
  </si>
  <si>
    <t>Erven over 5ha</t>
  </si>
  <si>
    <t>Application for subdivision</t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</si>
  <si>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1-2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</si>
  <si>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1-3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</si>
  <si>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1-5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</si>
  <si>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1-6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</si>
  <si>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1-7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</si>
  <si>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1-8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</si>
  <si>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1-9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</si>
  <si>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1-10</t>
    </r>
  </si>
  <si>
    <r>
      <rPr>
        <sz val="10"/>
        <color rgb="FF000000"/>
        <rFont val="Arial"/>
        <charset val="134"/>
      </rPr>
      <t>·</t>
    </r>
    <r>
      <rPr>
        <sz val="7"/>
        <color rgb="FF000000"/>
        <rFont val="Arial"/>
        <charset val="134"/>
      </rPr>
      <t xml:space="preserve">         </t>
    </r>
    <r>
      <rPr>
        <sz val="10"/>
        <color rgb="FF000000"/>
        <rFont val="Arial"/>
        <charset val="134"/>
      </rPr>
      <t>Erven more than 10</t>
    </r>
  </si>
  <si>
    <t>Application for depature from building lines</t>
  </si>
  <si>
    <t>Erven 0 – 5000m2</t>
  </si>
  <si>
    <t>Erven  5001 –more</t>
  </si>
  <si>
    <t>Application for removal of restrictions</t>
  </si>
  <si>
    <t>Zoning Certificates</t>
  </si>
  <si>
    <t>Extension of time</t>
  </si>
  <si>
    <t>Town Planning Scheme CD</t>
  </si>
  <si>
    <t>Town Planning Scheme Booklet</t>
  </si>
  <si>
    <t>Amends to Existing subdivision</t>
  </si>
  <si>
    <t>Application for consolidation of Erven</t>
  </si>
  <si>
    <t>SG Diagram</t>
  </si>
  <si>
    <t>Maps</t>
  </si>
  <si>
    <t>A0</t>
  </si>
  <si>
    <t>A1</t>
  </si>
  <si>
    <t>A2</t>
  </si>
  <si>
    <t>A3</t>
  </si>
  <si>
    <t>A4</t>
  </si>
  <si>
    <t>Trading licences</t>
  </si>
  <si>
    <t>Business p.a. (per business</t>
  </si>
  <si>
    <t>Trading licences (liquor)</t>
  </si>
  <si>
    <t>Off-Sales</t>
  </si>
  <si>
    <t>Tavern</t>
  </si>
  <si>
    <t>Hawkers licence - Trucks &amp; Bakkies</t>
  </si>
  <si>
    <t>Hawkers licence - Special applications (Events)</t>
  </si>
  <si>
    <t>Hawker Stalls (per stall)</t>
  </si>
  <si>
    <t>Street Vendors (per stand)</t>
  </si>
  <si>
    <t>Flea Market (per stand)</t>
  </si>
  <si>
    <t>24 Formal (closed) stalls</t>
  </si>
  <si>
    <t>60 Semi-formal stalls</t>
  </si>
  <si>
    <t>Vehicle repairs facility * 3</t>
  </si>
  <si>
    <t>Car wash</t>
  </si>
  <si>
    <t>Ablution facility</t>
  </si>
  <si>
    <t>Phakade Hawker Stalls</t>
  </si>
  <si>
    <t>Phakade Ablution facility</t>
  </si>
  <si>
    <t>Trading facility</t>
  </si>
  <si>
    <t>PRICE PER UNIT FOR 12 UNITS</t>
  </si>
  <si>
    <t>PANEL BEATING WORKSHOP/UNIT</t>
  </si>
  <si>
    <t>Staff housing</t>
  </si>
  <si>
    <t xml:space="preserve">Monthly Rental </t>
  </si>
  <si>
    <t>Monthly Rental - House in Mt Ayliff</t>
  </si>
  <si>
    <t>MADA Building</t>
  </si>
  <si>
    <t>Radio Station</t>
  </si>
  <si>
    <t>Wing 1</t>
  </si>
  <si>
    <t>Wing 2</t>
  </si>
  <si>
    <t>Puti</t>
  </si>
  <si>
    <t>Tender fees</t>
  </si>
  <si>
    <t>R200 000 – R500 000</t>
  </si>
  <si>
    <t>R500 001 – R1000 000</t>
  </si>
  <si>
    <t>R1000 001 and above</t>
  </si>
  <si>
    <t>Electronic billboards</t>
  </si>
  <si>
    <t>Mount Ayliff Screen Information-Road facing</t>
  </si>
  <si>
    <t>Monthly</t>
  </si>
  <si>
    <t>Daily</t>
  </si>
  <si>
    <t>Weekly</t>
  </si>
  <si>
    <t>10 Second slot/3times-5minutes cycle</t>
  </si>
  <si>
    <t>15 seconds slot/2 times-5 minutes cycle</t>
  </si>
  <si>
    <t>30 seconds slot/1 once – 5 minutes cycle</t>
  </si>
  <si>
    <t>Mount Frere Screen Information-Road facing</t>
  </si>
  <si>
    <t>Terms &amp; Conditions:- 
Advertising fees can either be paid once-off of payable in monthly by EFT or Dedbt order.
10% discount is given if 4 or more networks are taken.
There is a once off design and admin fee of R500.00 on all networks.
All prices quoted are VAT inclusive.</t>
  </si>
  <si>
    <t>10 seconds Advert</t>
  </si>
  <si>
    <t>Directional &amp; info. signs per month</t>
  </si>
  <si>
    <t>Animated Ad.</t>
  </si>
  <si>
    <t>Static Ad.</t>
  </si>
  <si>
    <t>Awareness campaign banners maximum of 30 days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</si>
</sst>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_-;\-* #,##0_-;_-* &quot;-&quot;_-;_-@_-"/>
    <numFmt numFmtId="179" formatCode="#,##0.0000"/>
    <numFmt numFmtId="180" formatCode="0.0000"/>
  </numFmts>
  <fonts count="38">
    <font>
      <sz val="11"/>
      <color theme="1"/>
      <name val="Calibri"/>
      <charset val="134"/>
      <scheme val="minor"/>
    </font>
    <font>
      <b/>
      <sz val="1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i/>
      <sz val="11"/>
      <color theme="1"/>
      <name val="Arial"/>
      <charset val="134"/>
    </font>
    <font>
      <sz val="11"/>
      <color rgb="FFFF0000"/>
      <name val="Arial"/>
      <charset val="134"/>
    </font>
    <font>
      <b/>
      <sz val="11"/>
      <color rgb="FFFF0000"/>
      <name val="Arial"/>
      <charset val="134"/>
    </font>
    <font>
      <sz val="10"/>
      <color rgb="FF000000"/>
      <name val="Arial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i/>
      <sz val="9"/>
      <color theme="1"/>
      <name val="Segoe UI"/>
      <charset val="134"/>
    </font>
    <font>
      <b/>
      <sz val="11"/>
      <color rgb="FF000000"/>
      <name val="Arial"/>
      <charset val="134"/>
    </font>
    <font>
      <sz val="10"/>
      <color theme="1"/>
      <name val="Arial"/>
      <charset val="134"/>
    </font>
    <font>
      <b/>
      <sz val="10"/>
      <color rgb="FFFF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rgb="FF000000"/>
      <name val="Arial"/>
      <charset val="134"/>
    </font>
    <font>
      <sz val="10"/>
      <color rgb="FF000000"/>
      <name val="Calibri"/>
      <charset val="134"/>
    </font>
    <font>
      <sz val="10"/>
      <name val="SimSun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2" applyNumberFormat="0" applyFill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21" fillId="0" borderId="5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4" applyNumberFormat="0" applyAlignment="0" applyProtection="0">
      <alignment vertical="center"/>
    </xf>
    <xf numFmtId="0" fontId="23" fillId="5" borderId="55" applyNumberFormat="0" applyAlignment="0" applyProtection="0">
      <alignment vertical="center"/>
    </xf>
    <xf numFmtId="0" fontId="24" fillId="5" borderId="54" applyNumberFormat="0" applyAlignment="0" applyProtection="0">
      <alignment vertical="center"/>
    </xf>
    <xf numFmtId="0" fontId="25" fillId="6" borderId="56" applyNumberFormat="0" applyAlignment="0" applyProtection="0">
      <alignment vertical="center"/>
    </xf>
    <xf numFmtId="0" fontId="26" fillId="0" borderId="57" applyNumberFormat="0" applyFill="0" applyAlignment="0" applyProtection="0">
      <alignment vertical="center"/>
    </xf>
    <xf numFmtId="0" fontId="27" fillId="0" borderId="5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" fontId="2" fillId="0" borderId="0" xfId="0" applyNumberFormat="1" applyFont="1"/>
    <xf numFmtId="178" fontId="2" fillId="0" borderId="2" xfId="1" applyNumberFormat="1" applyFont="1" applyFill="1" applyBorder="1"/>
    <xf numFmtId="3" fontId="2" fillId="0" borderId="3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2" fillId="0" borderId="9" xfId="0" applyFont="1" applyBorder="1"/>
    <xf numFmtId="179" fontId="2" fillId="0" borderId="10" xfId="0" applyNumberFormat="1" applyFont="1" applyBorder="1"/>
    <xf numFmtId="179" fontId="2" fillId="0" borderId="2" xfId="0" applyNumberFormat="1" applyFont="1" applyBorder="1"/>
    <xf numFmtId="1" fontId="2" fillId="0" borderId="2" xfId="0" applyNumberFormat="1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2" fillId="0" borderId="0" xfId="1" applyNumberFormat="1" applyFo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3" xfId="0" applyNumberFormat="1" applyFont="1" applyBorder="1"/>
    <xf numFmtId="0" fontId="2" fillId="0" borderId="9" xfId="0" applyFont="1" applyBorder="1" applyAlignment="1">
      <alignment wrapText="1"/>
    </xf>
    <xf numFmtId="0" fontId="2" fillId="0" borderId="16" xfId="0" applyFont="1" applyBorder="1" applyAlignment="1">
      <alignment wrapText="1"/>
    </xf>
    <xf numFmtId="180" fontId="2" fillId="0" borderId="17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180" fontId="2" fillId="0" borderId="0" xfId="0" applyNumberFormat="1" applyFont="1" applyAlignment="1">
      <alignment wrapText="1"/>
    </xf>
    <xf numFmtId="180" fontId="2" fillId="0" borderId="18" xfId="0" applyNumberFormat="1" applyFont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left" wrapText="1"/>
    </xf>
    <xf numFmtId="9" fontId="2" fillId="0" borderId="15" xfId="0" applyNumberFormat="1" applyFont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180" fontId="2" fillId="0" borderId="2" xfId="0" applyNumberFormat="1" applyFont="1" applyBorder="1" applyAlignment="1">
      <alignment wrapText="1"/>
    </xf>
    <xf numFmtId="180" fontId="2" fillId="0" borderId="3" xfId="0" applyNumberFormat="1" applyFont="1" applyBorder="1" applyAlignment="1">
      <alignment wrapText="1"/>
    </xf>
    <xf numFmtId="0" fontId="2" fillId="0" borderId="13" xfId="0" applyFont="1" applyBorder="1" applyAlignment="1">
      <alignment horizontal="left" wrapText="1"/>
    </xf>
    <xf numFmtId="180" fontId="2" fillId="0" borderId="12" xfId="0" applyNumberFormat="1" applyFont="1" applyBorder="1" applyAlignment="1">
      <alignment wrapText="1"/>
    </xf>
    <xf numFmtId="176" fontId="2" fillId="0" borderId="0" xfId="1" applyFont="1"/>
    <xf numFmtId="1" fontId="2" fillId="0" borderId="21" xfId="0" applyNumberFormat="1" applyFont="1" applyBorder="1"/>
    <xf numFmtId="1" fontId="2" fillId="0" borderId="15" xfId="0" applyNumberFormat="1" applyFont="1" applyBorder="1"/>
    <xf numFmtId="0" fontId="1" fillId="0" borderId="14" xfId="0" applyFont="1" applyBorder="1"/>
    <xf numFmtId="1" fontId="1" fillId="0" borderId="21" xfId="0" applyNumberFormat="1" applyFont="1" applyBorder="1"/>
    <xf numFmtId="1" fontId="1" fillId="0" borderId="15" xfId="0" applyNumberFormat="1" applyFont="1" applyBorder="1"/>
    <xf numFmtId="176" fontId="1" fillId="0" borderId="0" xfId="1" applyFont="1"/>
    <xf numFmtId="1" fontId="1" fillId="0" borderId="0" xfId="0" applyNumberFormat="1" applyFont="1"/>
    <xf numFmtId="1" fontId="2" fillId="0" borderId="3" xfId="0" applyNumberFormat="1" applyFont="1" applyBorder="1"/>
    <xf numFmtId="9" fontId="2" fillId="0" borderId="2" xfId="0" applyNumberFormat="1" applyFont="1" applyBorder="1"/>
    <xf numFmtId="0" fontId="2" fillId="0" borderId="12" xfId="0" applyFont="1" applyBorder="1"/>
    <xf numFmtId="0" fontId="2" fillId="0" borderId="14" xfId="0" applyFont="1" applyBorder="1" applyAlignment="1">
      <alignment wrapText="1"/>
    </xf>
    <xf numFmtId="178" fontId="2" fillId="0" borderId="21" xfId="1" applyNumberFormat="1" applyFont="1" applyFill="1" applyBorder="1"/>
    <xf numFmtId="3" fontId="2" fillId="0" borderId="15" xfId="0" applyNumberFormat="1" applyFont="1" applyBorder="1"/>
    <xf numFmtId="178" fontId="2" fillId="0" borderId="0" xfId="1" applyNumberFormat="1" applyFont="1" applyFill="1" applyBorder="1"/>
    <xf numFmtId="3" fontId="2" fillId="0" borderId="0" xfId="0" applyNumberFormat="1" applyFont="1" applyBorder="1"/>
    <xf numFmtId="3" fontId="2" fillId="0" borderId="18" xfId="0" applyNumberFormat="1" applyFont="1" applyBorder="1"/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3" fontId="2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/>
    <xf numFmtId="3" fontId="5" fillId="0" borderId="25" xfId="0" applyNumberFormat="1" applyFont="1" applyBorder="1"/>
    <xf numFmtId="0" fontId="5" fillId="0" borderId="0" xfId="0" applyFont="1" applyBorder="1"/>
    <xf numFmtId="3" fontId="5" fillId="0" borderId="0" xfId="0" applyNumberFormat="1" applyFont="1" applyBorder="1"/>
    <xf numFmtId="0" fontId="2" fillId="0" borderId="0" xfId="0" applyFont="1" applyBorder="1"/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26" xfId="0" applyFont="1" applyBorder="1"/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3" fillId="0" borderId="2" xfId="1" applyNumberFormat="1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2" fillId="0" borderId="2" xfId="1" applyNumberFormat="1" applyFont="1" applyFill="1" applyBorder="1"/>
    <xf numFmtId="1" fontId="2" fillId="0" borderId="0" xfId="1" applyNumberFormat="1" applyFont="1" applyFill="1" applyBorder="1"/>
    <xf numFmtId="3" fontId="2" fillId="0" borderId="12" xfId="0" applyNumberFormat="1" applyFont="1" applyBorder="1"/>
    <xf numFmtId="3" fontId="2" fillId="0" borderId="26" xfId="0" applyNumberFormat="1" applyFont="1" applyBorder="1"/>
    <xf numFmtId="0" fontId="2" fillId="0" borderId="37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19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7" fillId="0" borderId="20" xfId="0" applyFont="1" applyBorder="1" applyAlignment="1">
      <alignment vertical="center" wrapText="1"/>
    </xf>
    <xf numFmtId="3" fontId="3" fillId="0" borderId="0" xfId="0" applyNumberFormat="1" applyFont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7" fillId="0" borderId="11" xfId="0" applyFont="1" applyBorder="1" applyAlignment="1">
      <alignment vertical="center" wrapText="1"/>
    </xf>
    <xf numFmtId="178" fontId="2" fillId="0" borderId="12" xfId="1" applyNumberFormat="1" applyFont="1" applyFill="1" applyBorder="1"/>
    <xf numFmtId="3" fontId="2" fillId="0" borderId="40" xfId="0" applyNumberFormat="1" applyFont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78" fontId="2" fillId="0" borderId="2" xfId="1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178" fontId="2" fillId="0" borderId="33" xfId="1" applyNumberFormat="1" applyFont="1" applyFill="1" applyBorder="1"/>
    <xf numFmtId="3" fontId="2" fillId="0" borderId="33" xfId="0" applyNumberFormat="1" applyFont="1" applyBorder="1"/>
    <xf numFmtId="0" fontId="3" fillId="2" borderId="20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178" fontId="3" fillId="0" borderId="2" xfId="1" applyNumberFormat="1" applyFont="1" applyFill="1" applyBorder="1"/>
    <xf numFmtId="3" fontId="3" fillId="0" borderId="3" xfId="0" applyNumberFormat="1" applyFont="1" applyBorder="1"/>
    <xf numFmtId="0" fontId="13" fillId="0" borderId="20" xfId="0" applyFont="1" applyBorder="1" applyAlignment="1">
      <alignment vertical="center" wrapText="1"/>
    </xf>
    <xf numFmtId="178" fontId="6" fillId="0" borderId="2" xfId="1" applyNumberFormat="1" applyFont="1" applyFill="1" applyBorder="1"/>
    <xf numFmtId="3" fontId="6" fillId="0" borderId="2" xfId="0" applyNumberFormat="1" applyFont="1" applyBorder="1"/>
    <xf numFmtId="3" fontId="6" fillId="0" borderId="3" xfId="0" applyNumberFormat="1" applyFont="1" applyBorder="1"/>
    <xf numFmtId="0" fontId="7" fillId="0" borderId="37" xfId="0" applyFont="1" applyBorder="1" applyAlignment="1">
      <alignment vertical="center" wrapText="1"/>
    </xf>
    <xf numFmtId="178" fontId="2" fillId="0" borderId="10" xfId="1" applyNumberFormat="1" applyFont="1" applyFill="1" applyBorder="1"/>
    <xf numFmtId="3" fontId="2" fillId="0" borderId="3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48" xfId="0" applyFont="1" applyBorder="1" applyAlignment="1">
      <alignment vertical="center" wrapText="1"/>
    </xf>
    <xf numFmtId="178" fontId="2" fillId="0" borderId="41" xfId="1" applyNumberFormat="1" applyFont="1" applyFill="1" applyBorder="1"/>
    <xf numFmtId="178" fontId="2" fillId="0" borderId="42" xfId="1" applyNumberFormat="1" applyFont="1" applyFill="1" applyBorder="1"/>
    <xf numFmtId="0" fontId="2" fillId="0" borderId="2" xfId="0" applyFont="1" applyBorder="1"/>
    <xf numFmtId="0" fontId="3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176" fontId="2" fillId="0" borderId="2" xfId="1" applyFont="1" applyBorder="1"/>
    <xf numFmtId="0" fontId="2" fillId="0" borderId="49" xfId="0" applyFont="1" applyBorder="1"/>
    <xf numFmtId="3" fontId="2" fillId="0" borderId="2" xfId="0" applyNumberFormat="1" applyFont="1" applyBorder="1"/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50" xfId="0" applyFont="1" applyBorder="1"/>
    <xf numFmtId="1" fontId="2" fillId="0" borderId="50" xfId="0" applyNumberFormat="1" applyFont="1" applyBorder="1"/>
    <xf numFmtId="1" fontId="2" fillId="0" borderId="1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1" defaultTableStyle="TableStyleMedium2" defaultPivotStyle="PivotStyleLight16">
    <tableStyle name="Invisible" pivot="0" table="0" count="0" xr9:uid="{D4932301-8562-4FB7-B48F-853F1354664E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631030</xdr:colOff>
      <xdr:row>1</xdr:row>
      <xdr:rowOff>20002</xdr:rowOff>
    </xdr:from>
    <xdr:to>
      <xdr:col>6</xdr:col>
      <xdr:colOff>350467</xdr:colOff>
      <xdr:row>6</xdr:row>
      <xdr:rowOff>135255</xdr:rowOff>
    </xdr:to>
    <xdr:pic>
      <xdr:nvPicPr>
        <xdr:cNvPr id="2" name="Picture 1" descr="LOG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" y="194945"/>
          <a:ext cx="8947150" cy="991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:K522"/>
  <sheetViews>
    <sheetView tabSelected="1" view="pageBreakPreview" zoomScale="90" zoomScaleNormal="90" workbookViewId="0">
      <pane xSplit="1" ySplit="10" topLeftCell="B58" activePane="bottomRight" state="frozen"/>
      <selection/>
      <selection pane="topRight"/>
      <selection pane="bottomLeft"/>
      <selection pane="bottomRight" activeCell="F44" sqref="F44"/>
    </sheetView>
  </sheetViews>
  <sheetFormatPr defaultColWidth="9.33333333333333" defaultRowHeight="13.8"/>
  <cols>
    <col min="1" max="1" width="9.33333333333333" style="2"/>
    <col min="2" max="2" width="73.4444444444444" style="2" customWidth="1"/>
    <col min="3" max="3" width="13" style="2" customWidth="1"/>
    <col min="4" max="4" width="16.3333333333333" style="2" customWidth="1"/>
    <col min="5" max="5" width="13.1111111111111" style="2" customWidth="1"/>
    <col min="6" max="6" width="9.33333333333333" style="2"/>
    <col min="7" max="7" width="10.4444444444444" style="4" customWidth="1"/>
    <col min="8" max="16384" width="9.33333333333333" style="2"/>
  </cols>
  <sheetData>
    <row r="8" ht="14.55" spans="3:5">
      <c r="C8" s="5"/>
      <c r="D8" s="6"/>
      <c r="E8" s="6"/>
    </row>
    <row r="9" ht="15" customHeight="1" spans="2:5">
      <c r="B9" s="7" t="s">
        <v>0</v>
      </c>
      <c r="C9" s="8"/>
      <c r="D9" s="8"/>
      <c r="E9" s="9"/>
    </row>
    <row r="10" ht="14.55" spans="2:5">
      <c r="B10" s="10" t="s">
        <v>1</v>
      </c>
      <c r="C10" s="11" t="s">
        <v>2</v>
      </c>
      <c r="D10" s="11" t="s">
        <v>3</v>
      </c>
      <c r="E10" s="12" t="s">
        <v>4</v>
      </c>
    </row>
    <row r="11" ht="14.7" customHeight="1" spans="2:5">
      <c r="B11" s="7" t="s">
        <v>5</v>
      </c>
      <c r="C11" s="8"/>
      <c r="D11" s="8"/>
      <c r="E11" s="9"/>
    </row>
    <row r="12" spans="2:5">
      <c r="B12" s="13" t="s">
        <v>6</v>
      </c>
      <c r="C12" s="14">
        <v>0.0023</v>
      </c>
      <c r="D12" s="14">
        <v>0.00239432353382604</v>
      </c>
      <c r="E12" s="14">
        <v>0.00239432353382604</v>
      </c>
    </row>
    <row r="13" spans="2:5">
      <c r="B13" s="13" t="s">
        <v>7</v>
      </c>
      <c r="C13" s="15">
        <v>0.0186</v>
      </c>
      <c r="D13" s="15">
        <v>0.0191545882706083</v>
      </c>
      <c r="E13" s="15">
        <v>0.0191545882706083</v>
      </c>
    </row>
    <row r="14" spans="2:5">
      <c r="B14" s="13" t="s">
        <v>8</v>
      </c>
      <c r="C14" s="15">
        <v>0.0233</v>
      </c>
      <c r="D14" s="15">
        <v>0.0239432353382604</v>
      </c>
      <c r="E14" s="15">
        <v>0.0239432353382604</v>
      </c>
    </row>
    <row r="15" spans="2:5">
      <c r="B15" s="13" t="s">
        <v>9</v>
      </c>
      <c r="C15" s="15">
        <v>0.0023</v>
      </c>
      <c r="D15" s="15">
        <v>0.0239432353382604</v>
      </c>
      <c r="E15" s="15">
        <v>0.0239432353382604</v>
      </c>
    </row>
    <row r="16" spans="2:5">
      <c r="B16" s="13" t="s">
        <v>10</v>
      </c>
      <c r="C16" s="15">
        <v>0.0093</v>
      </c>
      <c r="D16" s="15">
        <v>0.00957729413530414</v>
      </c>
      <c r="E16" s="15">
        <v>0.00957729413530414</v>
      </c>
    </row>
    <row r="17" spans="2:5">
      <c r="B17" s="13" t="s">
        <v>11</v>
      </c>
      <c r="C17" s="15">
        <v>0.0023</v>
      </c>
      <c r="D17" s="15">
        <v>0.00239432353382604</v>
      </c>
      <c r="E17" s="15">
        <v>0.00239432353382604</v>
      </c>
    </row>
    <row r="18" spans="2:5">
      <c r="B18" s="13" t="s">
        <v>12</v>
      </c>
      <c r="C18" s="15">
        <v>0.0233</v>
      </c>
      <c r="D18" s="15">
        <v>0.0239432353382604</v>
      </c>
      <c r="E18" s="15">
        <v>0.0239432353382604</v>
      </c>
    </row>
    <row r="19" spans="2:5">
      <c r="B19" s="13" t="s">
        <v>13</v>
      </c>
      <c r="C19" s="15">
        <v>0.0093</v>
      </c>
      <c r="D19" s="15">
        <v>0.00957729413530414</v>
      </c>
      <c r="E19" s="15">
        <v>0.00957729413530414</v>
      </c>
    </row>
    <row r="20" spans="2:5">
      <c r="B20" s="13" t="s">
        <v>14</v>
      </c>
      <c r="C20" s="15">
        <v>0.028</v>
      </c>
      <c r="D20" s="15">
        <v>0.0287318824059124</v>
      </c>
      <c r="E20" s="15">
        <v>0.0287318824059124</v>
      </c>
    </row>
    <row r="21" spans="2:5">
      <c r="B21" s="13" t="s">
        <v>15</v>
      </c>
      <c r="C21" s="16">
        <v>165</v>
      </c>
      <c r="D21" s="16">
        <f t="shared" ref="D21:E21" si="0">C21*1.049</f>
        <v>173.085</v>
      </c>
      <c r="E21" s="16">
        <f t="shared" si="0"/>
        <v>181.566165</v>
      </c>
    </row>
    <row r="22" ht="27.6" customHeight="1" spans="2:7">
      <c r="B22" s="17" t="s">
        <v>16</v>
      </c>
      <c r="C22" s="18"/>
      <c r="D22" s="18"/>
      <c r="E22" s="18"/>
      <c r="G22" s="19"/>
    </row>
    <row r="23" ht="14.55" spans="2:2">
      <c r="B23" s="20"/>
    </row>
    <row r="24" ht="14.7" customHeight="1" spans="2:5">
      <c r="B24" s="7" t="s">
        <v>17</v>
      </c>
      <c r="C24" s="8"/>
      <c r="D24" s="8"/>
      <c r="E24" s="9"/>
    </row>
    <row r="25" spans="2:5">
      <c r="B25" s="21" t="s">
        <v>18</v>
      </c>
      <c r="C25" s="22">
        <v>15000</v>
      </c>
      <c r="D25" s="22">
        <v>15000</v>
      </c>
      <c r="E25" s="22">
        <v>15000</v>
      </c>
    </row>
    <row r="26" spans="2:5">
      <c r="B26" s="13" t="s">
        <v>19</v>
      </c>
      <c r="C26" s="23">
        <v>0.25</v>
      </c>
      <c r="D26" s="23">
        <v>0.25</v>
      </c>
      <c r="E26" s="23">
        <v>0.25</v>
      </c>
    </row>
    <row r="27" spans="2:5">
      <c r="B27" s="24" t="s">
        <v>20</v>
      </c>
      <c r="C27" s="23">
        <v>0.25</v>
      </c>
      <c r="D27" s="23">
        <v>0.25</v>
      </c>
      <c r="E27" s="23">
        <v>0.25</v>
      </c>
    </row>
    <row r="28" ht="42.15" spans="2:5">
      <c r="B28" s="25" t="s">
        <v>21</v>
      </c>
      <c r="C28" s="26" t="s">
        <v>22</v>
      </c>
      <c r="D28" s="26" t="s">
        <v>22</v>
      </c>
      <c r="E28" s="26" t="s">
        <v>22</v>
      </c>
    </row>
    <row r="29" ht="14.55" spans="2:5">
      <c r="B29" s="27"/>
      <c r="C29" s="28"/>
      <c r="D29" s="28"/>
      <c r="E29" s="29"/>
    </row>
    <row r="30" ht="14.55" spans="2:5">
      <c r="B30" s="30" t="s">
        <v>23</v>
      </c>
      <c r="C30" s="31"/>
      <c r="D30" s="31"/>
      <c r="E30" s="32"/>
    </row>
    <row r="31" ht="13.95" customHeight="1" spans="2:5">
      <c r="B31" s="33" t="s">
        <v>24</v>
      </c>
      <c r="C31" s="34" t="s">
        <v>25</v>
      </c>
      <c r="D31" s="34" t="s">
        <v>25</v>
      </c>
      <c r="E31" s="34" t="s">
        <v>25</v>
      </c>
    </row>
    <row r="32" spans="2:5">
      <c r="B32" s="35" t="s">
        <v>26</v>
      </c>
      <c r="C32" s="23">
        <v>1</v>
      </c>
      <c r="D32" s="23">
        <v>1</v>
      </c>
      <c r="E32" s="23">
        <v>1</v>
      </c>
    </row>
    <row r="33" ht="27.6" spans="2:5">
      <c r="B33" s="35" t="s">
        <v>27</v>
      </c>
      <c r="C33" s="36" t="s">
        <v>28</v>
      </c>
      <c r="D33" s="37" t="s">
        <v>28</v>
      </c>
      <c r="E33" s="37" t="s">
        <v>28</v>
      </c>
    </row>
    <row r="34" spans="2:5">
      <c r="B34" s="38"/>
      <c r="C34" s="28"/>
      <c r="D34" s="28"/>
      <c r="E34" s="39"/>
    </row>
    <row r="35" ht="14.55" spans="2:3">
      <c r="B35" s="20"/>
      <c r="C35" s="40">
        <v>1.049</v>
      </c>
    </row>
    <row r="36" ht="14.7" customHeight="1" spans="2:5">
      <c r="B36" s="7" t="s">
        <v>29</v>
      </c>
      <c r="C36" s="8"/>
      <c r="D36" s="8"/>
      <c r="E36" s="9"/>
    </row>
    <row r="37" spans="2:6">
      <c r="B37" s="21" t="s">
        <v>13</v>
      </c>
      <c r="C37" s="41">
        <v>167</v>
      </c>
      <c r="D37" s="42">
        <f>C37*$C$35</f>
        <v>175.183</v>
      </c>
      <c r="E37" s="42">
        <f>D37*$C$35</f>
        <v>183.766967</v>
      </c>
      <c r="F37" s="40"/>
    </row>
    <row r="38" s="1" customFormat="1" spans="2:7">
      <c r="B38" s="43" t="s">
        <v>30</v>
      </c>
      <c r="C38" s="44">
        <v>167</v>
      </c>
      <c r="D38" s="45">
        <f>C38*$C$35</f>
        <v>175.183</v>
      </c>
      <c r="E38" s="45">
        <f>D38*$C$35</f>
        <v>183.766967</v>
      </c>
      <c r="F38" s="46"/>
      <c r="G38" s="47"/>
    </row>
    <row r="39" spans="2:6">
      <c r="B39" s="13" t="s">
        <v>31</v>
      </c>
      <c r="C39" s="16">
        <v>220</v>
      </c>
      <c r="D39" s="48">
        <f>C39*$C$35</f>
        <v>230.78</v>
      </c>
      <c r="E39" s="48">
        <f t="shared" ref="D39:E44" si="1">D39*$C$35</f>
        <v>242.08822</v>
      </c>
      <c r="F39" s="40"/>
    </row>
    <row r="40" spans="2:6">
      <c r="B40" s="13" t="s">
        <v>32</v>
      </c>
      <c r="C40" s="16">
        <v>8</v>
      </c>
      <c r="D40" s="48">
        <f t="shared" ref="D40" si="2">C40*$C$35</f>
        <v>8.392</v>
      </c>
      <c r="E40" s="48">
        <f t="shared" ref="E40" si="3">D40*$C$35</f>
        <v>8.803208</v>
      </c>
      <c r="F40" s="40"/>
    </row>
    <row r="41" spans="2:6">
      <c r="B41" s="13" t="s">
        <v>33</v>
      </c>
      <c r="C41" s="16">
        <v>807</v>
      </c>
      <c r="D41" s="48">
        <f t="shared" si="1"/>
        <v>846.543</v>
      </c>
      <c r="E41" s="48">
        <f t="shared" si="1"/>
        <v>888.023607</v>
      </c>
      <c r="F41" s="40"/>
    </row>
    <row r="42" spans="2:6">
      <c r="B42" s="13" t="s">
        <v>34</v>
      </c>
      <c r="C42" s="16">
        <v>660</v>
      </c>
      <c r="D42" s="48">
        <f t="shared" si="1"/>
        <v>692.34</v>
      </c>
      <c r="E42" s="48">
        <f t="shared" si="1"/>
        <v>726.26466</v>
      </c>
      <c r="F42" s="40"/>
    </row>
    <row r="43" spans="2:6">
      <c r="B43" s="13" t="s">
        <v>35</v>
      </c>
      <c r="C43" s="49">
        <v>1</v>
      </c>
      <c r="D43" s="23">
        <v>1</v>
      </c>
      <c r="E43" s="23">
        <v>1</v>
      </c>
      <c r="F43" s="40"/>
    </row>
    <row r="44" spans="2:6">
      <c r="B44" s="13" t="s">
        <v>36</v>
      </c>
      <c r="C44" s="16">
        <v>1548</v>
      </c>
      <c r="D44" s="48">
        <f t="shared" si="1"/>
        <v>1623.852</v>
      </c>
      <c r="E44" s="48">
        <f t="shared" si="1"/>
        <v>1703.420748</v>
      </c>
      <c r="F44" s="40"/>
    </row>
    <row r="45" ht="14.55" spans="2:5">
      <c r="B45" s="20"/>
      <c r="E45" s="50"/>
    </row>
    <row r="46" ht="14.7" customHeight="1" spans="2:6">
      <c r="B46" s="7" t="s">
        <v>37</v>
      </c>
      <c r="C46" s="8"/>
      <c r="D46" s="8"/>
      <c r="E46" s="9"/>
      <c r="F46" s="40"/>
    </row>
    <row r="47" spans="2:6">
      <c r="B47" s="51" t="s">
        <v>38</v>
      </c>
      <c r="C47" s="52">
        <v>1074</v>
      </c>
      <c r="D47" s="53">
        <f t="shared" ref="D47:E52" si="4">C47*$C$35</f>
        <v>1126.626</v>
      </c>
      <c r="E47" s="53">
        <f t="shared" si="4"/>
        <v>1181.830674</v>
      </c>
      <c r="F47" s="40"/>
    </row>
    <row r="48" spans="2:6">
      <c r="B48" s="24" t="s">
        <v>39</v>
      </c>
      <c r="C48" s="5">
        <v>114</v>
      </c>
      <c r="D48" s="6">
        <f t="shared" si="4"/>
        <v>119.586</v>
      </c>
      <c r="E48" s="6">
        <f t="shared" si="4"/>
        <v>125.445714</v>
      </c>
      <c r="F48" s="40"/>
    </row>
    <row r="49" spans="2:6">
      <c r="B49" s="13" t="s">
        <v>40</v>
      </c>
      <c r="C49" s="5">
        <v>115</v>
      </c>
      <c r="D49" s="6">
        <f t="shared" si="4"/>
        <v>120.635</v>
      </c>
      <c r="E49" s="6">
        <f t="shared" si="4"/>
        <v>126.546115</v>
      </c>
      <c r="F49" s="40"/>
    </row>
    <row r="50" spans="2:6">
      <c r="B50" s="13" t="s">
        <v>41</v>
      </c>
      <c r="C50" s="5">
        <v>135</v>
      </c>
      <c r="D50" s="6">
        <f t="shared" si="4"/>
        <v>141.615</v>
      </c>
      <c r="E50" s="6">
        <f t="shared" si="4"/>
        <v>148.554135</v>
      </c>
      <c r="F50" s="40"/>
    </row>
    <row r="51" spans="2:6">
      <c r="B51" s="13" t="s">
        <v>42</v>
      </c>
      <c r="C51" s="5">
        <v>160</v>
      </c>
      <c r="D51" s="6">
        <f t="shared" si="4"/>
        <v>167.84</v>
      </c>
      <c r="E51" s="6">
        <f t="shared" si="4"/>
        <v>176.06416</v>
      </c>
      <c r="F51" s="40"/>
    </row>
    <row r="52" spans="2:6">
      <c r="B52" s="13" t="s">
        <v>43</v>
      </c>
      <c r="C52" s="5">
        <v>228</v>
      </c>
      <c r="D52" s="6">
        <f t="shared" si="4"/>
        <v>239.172</v>
      </c>
      <c r="E52" s="6">
        <f t="shared" si="4"/>
        <v>250.891428</v>
      </c>
      <c r="F52" s="40"/>
    </row>
    <row r="53" customFormat="1" ht="15.15" spans="2:8">
      <c r="B53" s="20"/>
      <c r="C53" s="54"/>
      <c r="D53" s="55"/>
      <c r="E53" s="56"/>
      <c r="F53" s="40"/>
      <c r="G53" s="4"/>
      <c r="H53" s="2"/>
    </row>
    <row r="54" s="2" customFormat="1" ht="14.7" customHeight="1" spans="2:8">
      <c r="B54" s="57" t="s">
        <v>44</v>
      </c>
      <c r="C54" s="58"/>
      <c r="D54" s="58"/>
      <c r="E54" s="59"/>
      <c r="F54" s="60"/>
      <c r="G54" s="54"/>
      <c r="H54" s="4"/>
    </row>
    <row r="55" s="2" customFormat="1" spans="2:7">
      <c r="B55" s="61" t="s">
        <v>45</v>
      </c>
      <c r="C55" s="62">
        <v>1500</v>
      </c>
      <c r="D55" s="63">
        <v>1550</v>
      </c>
      <c r="E55" s="62">
        <v>1600</v>
      </c>
      <c r="F55" s="40"/>
      <c r="G55" s="4"/>
    </row>
    <row r="56" s="2" customFormat="1" spans="2:7">
      <c r="B56" s="61" t="s">
        <v>46</v>
      </c>
      <c r="C56" s="62">
        <v>200</v>
      </c>
      <c r="D56" s="63">
        <v>220</v>
      </c>
      <c r="E56" s="62">
        <v>242</v>
      </c>
      <c r="F56" s="40"/>
      <c r="G56" s="4"/>
    </row>
    <row r="57" s="2" customFormat="1" ht="15" customHeight="1" spans="2:7">
      <c r="B57" s="61" t="s">
        <v>47</v>
      </c>
      <c r="C57" s="61">
        <v>250</v>
      </c>
      <c r="D57" s="61">
        <v>275</v>
      </c>
      <c r="E57" s="62">
        <v>292</v>
      </c>
      <c r="F57" s="40"/>
      <c r="G57" s="4"/>
    </row>
    <row r="58" s="2" customFormat="1" ht="14.55" spans="2:11">
      <c r="B58" s="64"/>
      <c r="C58" s="64"/>
      <c r="D58" s="64"/>
      <c r="E58" s="65"/>
      <c r="F58" s="66"/>
      <c r="G58" s="66"/>
      <c r="H58" s="66"/>
      <c r="I58" s="55"/>
      <c r="J58" s="40"/>
      <c r="K58" s="4"/>
    </row>
    <row r="59" s="2" customFormat="1" ht="14.7" customHeight="1" spans="2:7">
      <c r="B59" s="67" t="s">
        <v>48</v>
      </c>
      <c r="C59" s="68"/>
      <c r="D59" s="68"/>
      <c r="E59" s="69"/>
      <c r="F59" s="40"/>
      <c r="G59" s="4"/>
    </row>
    <row r="60" s="2" customFormat="1" spans="2:7">
      <c r="B60" s="61" t="s">
        <v>49</v>
      </c>
      <c r="C60" s="61">
        <v>100</v>
      </c>
      <c r="D60" s="61">
        <v>110</v>
      </c>
      <c r="E60" s="61">
        <v>121</v>
      </c>
      <c r="F60" s="40"/>
      <c r="G60" s="4"/>
    </row>
    <row r="61" s="2" customFormat="1" spans="2:7">
      <c r="B61" s="61" t="s">
        <v>50</v>
      </c>
      <c r="C61" s="61">
        <v>100</v>
      </c>
      <c r="D61" s="61">
        <v>110</v>
      </c>
      <c r="E61" s="62">
        <v>121</v>
      </c>
      <c r="F61" s="40"/>
      <c r="G61" s="4"/>
    </row>
    <row r="62" s="2" customFormat="1" spans="2:7">
      <c r="B62" s="61" t="s">
        <v>51</v>
      </c>
      <c r="C62" s="61">
        <v>100</v>
      </c>
      <c r="D62" s="61">
        <v>110</v>
      </c>
      <c r="E62" s="61">
        <v>121</v>
      </c>
      <c r="F62" s="40"/>
      <c r="G62" s="4"/>
    </row>
    <row r="63" ht="14.55" spans="2:6">
      <c r="B63" s="70"/>
      <c r="C63" s="60"/>
      <c r="D63" s="71"/>
      <c r="E63" s="71"/>
      <c r="F63" s="40"/>
    </row>
    <row r="64" ht="14.7" customHeight="1" spans="2:6">
      <c r="B64" s="7" t="s">
        <v>52</v>
      </c>
      <c r="C64" s="8"/>
      <c r="D64" s="8"/>
      <c r="E64" s="9"/>
      <c r="F64" s="40"/>
    </row>
    <row r="65" spans="2:6">
      <c r="B65" s="21" t="s">
        <v>53</v>
      </c>
      <c r="C65" s="52">
        <v>421</v>
      </c>
      <c r="D65" s="53">
        <f t="shared" ref="D65:E67" si="5">C65*$C$35</f>
        <v>441.629</v>
      </c>
      <c r="E65" s="53">
        <f t="shared" si="5"/>
        <v>463.268821</v>
      </c>
      <c r="F65" s="40"/>
    </row>
    <row r="66" spans="2:6">
      <c r="B66" s="21" t="s">
        <v>54</v>
      </c>
      <c r="C66" s="52">
        <v>211</v>
      </c>
      <c r="D66" s="53">
        <f t="shared" ref="D66" si="6">C66*$C$35</f>
        <v>221.339</v>
      </c>
      <c r="E66" s="53">
        <f t="shared" ref="E66" si="7">D66*$C$35</f>
        <v>232.184611</v>
      </c>
      <c r="F66" s="40"/>
    </row>
    <row r="67" spans="2:6">
      <c r="B67" s="21" t="s">
        <v>55</v>
      </c>
      <c r="C67" s="52">
        <v>842</v>
      </c>
      <c r="D67" s="53">
        <f t="shared" si="5"/>
        <v>883.258</v>
      </c>
      <c r="E67" s="53">
        <f t="shared" si="5"/>
        <v>926.537642</v>
      </c>
      <c r="F67" s="40"/>
    </row>
    <row r="68" ht="15" customHeight="1" spans="2:6">
      <c r="B68" s="72" t="s">
        <v>56</v>
      </c>
      <c r="C68" s="73"/>
      <c r="D68" s="73"/>
      <c r="E68" s="73"/>
      <c r="F68" s="40"/>
    </row>
    <row r="69" ht="14.55" spans="2:6">
      <c r="B69" s="20"/>
      <c r="C69" s="60"/>
      <c r="E69" s="74"/>
      <c r="F69" s="40"/>
    </row>
    <row r="70" ht="14.7" customHeight="1" spans="2:6">
      <c r="B70" s="7" t="s">
        <v>57</v>
      </c>
      <c r="C70" s="8"/>
      <c r="D70" s="8"/>
      <c r="E70" s="9"/>
      <c r="F70" s="40"/>
    </row>
    <row r="71" spans="2:6">
      <c r="B71" s="75" t="s">
        <v>58</v>
      </c>
      <c r="C71" s="52">
        <v>320</v>
      </c>
      <c r="D71" s="53">
        <f>C71*$C$35</f>
        <v>335.68</v>
      </c>
      <c r="E71" s="53">
        <f>D71*$C$35</f>
        <v>352.12832</v>
      </c>
      <c r="F71" s="40"/>
    </row>
    <row r="72" spans="2:6">
      <c r="B72" s="76" t="s">
        <v>59</v>
      </c>
      <c r="C72" s="52">
        <v>192</v>
      </c>
      <c r="D72" s="53">
        <f t="shared" ref="D72:E84" si="8">C72*$C$35</f>
        <v>201.408</v>
      </c>
      <c r="E72" s="53">
        <f t="shared" si="8"/>
        <v>211.276992</v>
      </c>
      <c r="F72" s="40"/>
    </row>
    <row r="73" spans="2:6">
      <c r="B73" s="76" t="s">
        <v>60</v>
      </c>
      <c r="C73" s="52">
        <v>155</v>
      </c>
      <c r="D73" s="53">
        <f t="shared" ref="D73" si="9">C73*$C$35</f>
        <v>162.595</v>
      </c>
      <c r="E73" s="53">
        <f t="shared" ref="E73" si="10">D73*$C$35</f>
        <v>170.562155</v>
      </c>
      <c r="F73" s="40"/>
    </row>
    <row r="74" spans="2:6">
      <c r="B74" s="76" t="s">
        <v>61</v>
      </c>
      <c r="C74" s="52">
        <v>126</v>
      </c>
      <c r="D74" s="53">
        <f t="shared" ref="D74" si="11">C74*$C$35</f>
        <v>132.174</v>
      </c>
      <c r="E74" s="53">
        <f t="shared" ref="E74" si="12">D74*$C$35</f>
        <v>138.650526</v>
      </c>
      <c r="F74" s="40"/>
    </row>
    <row r="75" spans="2:6">
      <c r="B75" s="76" t="s">
        <v>62</v>
      </c>
      <c r="C75" s="52">
        <v>76</v>
      </c>
      <c r="D75" s="53">
        <f t="shared" ref="D75" si="13">C75*$C$35</f>
        <v>79.724</v>
      </c>
      <c r="E75" s="53">
        <f t="shared" ref="E75" si="14">D75*$C$35</f>
        <v>83.630476</v>
      </c>
      <c r="F75" s="40"/>
    </row>
    <row r="76" spans="2:6">
      <c r="B76" s="76" t="s">
        <v>63</v>
      </c>
      <c r="C76" s="52">
        <v>516</v>
      </c>
      <c r="D76" s="53">
        <f t="shared" ref="D76" si="15">C76*$C$35</f>
        <v>541.284</v>
      </c>
      <c r="E76" s="53">
        <f t="shared" ref="E76" si="16">D76*$C$35</f>
        <v>567.806916</v>
      </c>
      <c r="F76" s="40"/>
    </row>
    <row r="77" spans="2:6">
      <c r="B77" s="76" t="s">
        <v>64</v>
      </c>
      <c r="C77" s="52">
        <v>26</v>
      </c>
      <c r="D77" s="53">
        <f t="shared" ref="D77" si="17">C77*$C$35</f>
        <v>27.274</v>
      </c>
      <c r="E77" s="53">
        <f t="shared" ref="E77" si="18">D77*$C$35</f>
        <v>28.610426</v>
      </c>
      <c r="F77" s="40"/>
    </row>
    <row r="78" spans="2:6">
      <c r="B78" s="76" t="s">
        <v>65</v>
      </c>
      <c r="C78" s="52">
        <v>144</v>
      </c>
      <c r="D78" s="53">
        <f t="shared" si="8"/>
        <v>151.056</v>
      </c>
      <c r="E78" s="53">
        <f t="shared" si="8"/>
        <v>158.457744</v>
      </c>
      <c r="F78" s="40"/>
    </row>
    <row r="79" spans="2:6">
      <c r="B79" s="76" t="s">
        <v>66</v>
      </c>
      <c r="C79" s="52">
        <v>366</v>
      </c>
      <c r="D79" s="53">
        <f t="shared" si="8"/>
        <v>383.934</v>
      </c>
      <c r="E79" s="53">
        <f t="shared" si="8"/>
        <v>402.746766</v>
      </c>
      <c r="F79" s="40"/>
    </row>
    <row r="80" spans="2:6">
      <c r="B80" s="76" t="s">
        <v>67</v>
      </c>
      <c r="C80" s="52">
        <v>147</v>
      </c>
      <c r="D80" s="53">
        <f t="shared" si="8"/>
        <v>154.203</v>
      </c>
      <c r="E80" s="53">
        <f t="shared" si="8"/>
        <v>161.758947</v>
      </c>
      <c r="F80" s="40"/>
    </row>
    <row r="81" spans="2:6">
      <c r="B81" s="76" t="s">
        <v>68</v>
      </c>
      <c r="C81" s="52">
        <v>955</v>
      </c>
      <c r="D81" s="53">
        <f t="shared" si="8"/>
        <v>1001.795</v>
      </c>
      <c r="E81" s="53">
        <f t="shared" si="8"/>
        <v>1050.882955</v>
      </c>
      <c r="F81" s="40"/>
    </row>
    <row r="82" spans="2:6">
      <c r="B82" s="76" t="s">
        <v>69</v>
      </c>
      <c r="C82" s="52">
        <v>1667</v>
      </c>
      <c r="D82" s="53">
        <f t="shared" si="8"/>
        <v>1748.683</v>
      </c>
      <c r="E82" s="53">
        <f t="shared" si="8"/>
        <v>1834.368467</v>
      </c>
      <c r="F82" s="40"/>
    </row>
    <row r="83" spans="2:6">
      <c r="B83" s="76" t="s">
        <v>70</v>
      </c>
      <c r="C83" s="52">
        <v>206</v>
      </c>
      <c r="D83" s="53">
        <f t="shared" si="8"/>
        <v>216.094</v>
      </c>
      <c r="E83" s="53">
        <f t="shared" si="8"/>
        <v>226.682606</v>
      </c>
      <c r="F83" s="40"/>
    </row>
    <row r="84" spans="2:6">
      <c r="B84" s="76" t="s">
        <v>67</v>
      </c>
      <c r="C84" s="52">
        <v>38</v>
      </c>
      <c r="D84" s="53">
        <f t="shared" si="8"/>
        <v>39.862</v>
      </c>
      <c r="E84" s="53">
        <f t="shared" si="8"/>
        <v>41.815238</v>
      </c>
      <c r="F84" s="40"/>
    </row>
    <row r="85" ht="14.55" spans="2:6">
      <c r="B85" s="77"/>
      <c r="C85" s="54"/>
      <c r="D85" s="60"/>
      <c r="E85" s="56"/>
      <c r="F85" s="40"/>
    </row>
    <row r="86" spans="2:6">
      <c r="B86" s="57" t="s">
        <v>71</v>
      </c>
      <c r="C86" s="58"/>
      <c r="D86" s="58"/>
      <c r="E86" s="59"/>
      <c r="F86" s="40"/>
    </row>
    <row r="87" ht="26.4" spans="2:6">
      <c r="B87" s="76" t="s">
        <v>72</v>
      </c>
      <c r="C87" s="52">
        <v>124</v>
      </c>
      <c r="D87" s="53">
        <f t="shared" ref="D87" si="19">C87*$C$35</f>
        <v>130.076</v>
      </c>
      <c r="E87" s="53">
        <f t="shared" ref="E87" si="20">D87*$C$35</f>
        <v>136.449724</v>
      </c>
      <c r="F87" s="40"/>
    </row>
    <row r="88" ht="26.4" spans="2:6">
      <c r="B88" s="76" t="s">
        <v>73</v>
      </c>
      <c r="C88" s="52">
        <v>105</v>
      </c>
      <c r="D88" s="53">
        <f t="shared" ref="D88:D89" si="21">C88*$C$35</f>
        <v>110.145</v>
      </c>
      <c r="E88" s="53">
        <f t="shared" ref="E88:E89" si="22">D88*$C$35</f>
        <v>115.542105</v>
      </c>
      <c r="F88" s="40"/>
    </row>
    <row r="89" spans="2:6">
      <c r="B89" s="76" t="s">
        <v>74</v>
      </c>
      <c r="C89" s="52">
        <v>525</v>
      </c>
      <c r="D89" s="53">
        <f t="shared" si="21"/>
        <v>550.725</v>
      </c>
      <c r="E89" s="53">
        <f t="shared" si="22"/>
        <v>577.710525</v>
      </c>
      <c r="F89" s="40"/>
    </row>
    <row r="90" ht="14.55" spans="2:6">
      <c r="B90" s="78" t="s">
        <v>75</v>
      </c>
      <c r="C90" s="79"/>
      <c r="D90" s="79"/>
      <c r="E90" s="80"/>
      <c r="F90" s="40"/>
    </row>
    <row r="91" ht="14.55" spans="2:6">
      <c r="B91" s="20"/>
      <c r="E91" s="71"/>
      <c r="F91" s="40"/>
    </row>
    <row r="92" ht="14.7" customHeight="1" spans="2:6">
      <c r="B92" s="7" t="s">
        <v>76</v>
      </c>
      <c r="C92" s="8"/>
      <c r="D92" s="8"/>
      <c r="E92" s="9"/>
      <c r="F92" s="40"/>
    </row>
    <row r="93" ht="14.7" customHeight="1" spans="2:6">
      <c r="B93" s="81" t="s">
        <v>77</v>
      </c>
      <c r="C93" s="82"/>
      <c r="D93" s="82"/>
      <c r="E93" s="83"/>
      <c r="F93" s="40"/>
    </row>
    <row r="94" ht="14.7" customHeight="1" spans="2:6">
      <c r="B94" s="84" t="s">
        <v>78</v>
      </c>
      <c r="C94" s="85">
        <v>33</v>
      </c>
      <c r="D94" s="85">
        <f t="shared" ref="D94" si="23">C94*$C$35</f>
        <v>34.617</v>
      </c>
      <c r="E94" s="85">
        <f t="shared" ref="E94" si="24">D94*$C$35</f>
        <v>36.313233</v>
      </c>
      <c r="F94" s="40"/>
    </row>
    <row r="95" ht="14.7" customHeight="1" spans="2:6">
      <c r="B95" s="84" t="s">
        <v>79</v>
      </c>
      <c r="C95" s="85">
        <v>39</v>
      </c>
      <c r="D95" s="85">
        <f t="shared" ref="D95:D98" si="25">C95*$C$35</f>
        <v>40.911</v>
      </c>
      <c r="E95" s="85">
        <f t="shared" ref="E95:E98" si="26">D95*$C$35</f>
        <v>42.915639</v>
      </c>
      <c r="F95" s="40"/>
    </row>
    <row r="96" ht="14.7" customHeight="1" spans="2:6">
      <c r="B96" s="84" t="s">
        <v>80</v>
      </c>
      <c r="C96" s="85">
        <v>0.27</v>
      </c>
      <c r="D96" s="85">
        <f t="shared" si="25"/>
        <v>0.28323</v>
      </c>
      <c r="E96" s="85">
        <f t="shared" si="26"/>
        <v>0.29710827</v>
      </c>
      <c r="F96" s="40"/>
    </row>
    <row r="97" ht="14.7" customHeight="1" spans="2:6">
      <c r="B97" s="84" t="s">
        <v>81</v>
      </c>
      <c r="C97" s="85">
        <v>0.05</v>
      </c>
      <c r="D97" s="85">
        <f t="shared" si="25"/>
        <v>0.05245</v>
      </c>
      <c r="E97" s="85">
        <f t="shared" si="26"/>
        <v>0.05502005</v>
      </c>
      <c r="F97" s="40"/>
    </row>
    <row r="98" ht="14.7" customHeight="1" spans="2:6">
      <c r="B98" s="84" t="s">
        <v>82</v>
      </c>
      <c r="C98" s="85">
        <v>2</v>
      </c>
      <c r="D98" s="85">
        <f t="shared" si="25"/>
        <v>2.098</v>
      </c>
      <c r="E98" s="85">
        <f t="shared" si="26"/>
        <v>2.200802</v>
      </c>
      <c r="F98" s="40"/>
    </row>
    <row r="99" ht="14.7" customHeight="1" spans="2:6">
      <c r="B99" s="76"/>
      <c r="C99" s="5"/>
      <c r="D99" s="6"/>
      <c r="E99" s="6"/>
      <c r="F99" s="40"/>
    </row>
    <row r="100" spans="2:6">
      <c r="B100" s="75" t="s">
        <v>83</v>
      </c>
      <c r="C100" s="52">
        <v>462</v>
      </c>
      <c r="D100" s="53">
        <f t="shared" ref="D100:E100" si="27">C100*$C$35</f>
        <v>484.638</v>
      </c>
      <c r="E100" s="53">
        <f t="shared" si="27"/>
        <v>508.385262</v>
      </c>
      <c r="F100" s="40"/>
    </row>
    <row r="101" spans="2:6">
      <c r="B101" s="86" t="s">
        <v>84</v>
      </c>
      <c r="C101" s="87"/>
      <c r="D101" s="87"/>
      <c r="E101" s="88"/>
      <c r="F101" s="40"/>
    </row>
    <row r="102" spans="2:6">
      <c r="B102" s="76" t="s">
        <v>85</v>
      </c>
      <c r="C102" s="5">
        <v>0</v>
      </c>
      <c r="D102" s="6">
        <f t="shared" ref="D102:E106" si="28">C102*$C$35</f>
        <v>0</v>
      </c>
      <c r="E102" s="6">
        <f t="shared" si="28"/>
        <v>0</v>
      </c>
      <c r="F102" s="40"/>
    </row>
    <row r="103" spans="2:6">
      <c r="B103" s="76" t="s">
        <v>86</v>
      </c>
      <c r="C103" s="5">
        <v>110</v>
      </c>
      <c r="D103" s="6">
        <f t="shared" si="28"/>
        <v>115.39</v>
      </c>
      <c r="E103" s="6">
        <f t="shared" si="28"/>
        <v>121.04411</v>
      </c>
      <c r="F103" s="40"/>
    </row>
    <row r="104" spans="2:6">
      <c r="B104" s="76" t="s">
        <v>87</v>
      </c>
      <c r="C104" s="5">
        <v>330</v>
      </c>
      <c r="D104" s="6">
        <f t="shared" si="28"/>
        <v>346.17</v>
      </c>
      <c r="E104" s="6">
        <f t="shared" si="28"/>
        <v>363.13233</v>
      </c>
      <c r="F104" s="40"/>
    </row>
    <row r="105" spans="2:6">
      <c r="B105" s="76" t="s">
        <v>88</v>
      </c>
      <c r="C105" s="5">
        <v>528</v>
      </c>
      <c r="D105" s="6">
        <f t="shared" si="28"/>
        <v>553.872</v>
      </c>
      <c r="E105" s="6">
        <f t="shared" si="28"/>
        <v>581.011728</v>
      </c>
      <c r="F105" s="40"/>
    </row>
    <row r="106" spans="2:6">
      <c r="B106" s="76" t="s">
        <v>89</v>
      </c>
      <c r="C106" s="5">
        <v>2811</v>
      </c>
      <c r="D106" s="6">
        <f t="shared" si="28"/>
        <v>2948.739</v>
      </c>
      <c r="E106" s="6">
        <f t="shared" si="28"/>
        <v>3093.227211</v>
      </c>
      <c r="F106" s="40"/>
    </row>
    <row r="107" spans="2:6">
      <c r="B107" s="89" t="s">
        <v>90</v>
      </c>
      <c r="C107" s="89"/>
      <c r="D107" s="89"/>
      <c r="E107" s="90"/>
      <c r="F107" s="40"/>
    </row>
    <row r="108" spans="2:6">
      <c r="B108" s="86" t="s">
        <v>91</v>
      </c>
      <c r="C108" s="87"/>
      <c r="D108" s="87"/>
      <c r="E108" s="88"/>
      <c r="F108" s="40"/>
    </row>
    <row r="109" spans="2:6">
      <c r="B109" s="76" t="s">
        <v>85</v>
      </c>
      <c r="C109" s="5">
        <v>0</v>
      </c>
      <c r="D109" s="6">
        <f t="shared" ref="D109:E113" si="29">C109*$C$35</f>
        <v>0</v>
      </c>
      <c r="E109" s="6">
        <f t="shared" si="29"/>
        <v>0</v>
      </c>
      <c r="F109" s="40"/>
    </row>
    <row r="110" spans="2:6">
      <c r="B110" s="76" t="s">
        <v>86</v>
      </c>
      <c r="C110" s="5">
        <v>110</v>
      </c>
      <c r="D110" s="6">
        <f t="shared" si="29"/>
        <v>115.39</v>
      </c>
      <c r="E110" s="6">
        <f t="shared" si="29"/>
        <v>121.04411</v>
      </c>
      <c r="F110" s="40"/>
    </row>
    <row r="111" ht="14.7" customHeight="1" spans="2:6">
      <c r="B111" s="76" t="s">
        <v>87</v>
      </c>
      <c r="C111" s="5">
        <v>330</v>
      </c>
      <c r="D111" s="6">
        <f t="shared" si="29"/>
        <v>346.17</v>
      </c>
      <c r="E111" s="6">
        <f t="shared" si="29"/>
        <v>363.13233</v>
      </c>
      <c r="F111" s="40"/>
    </row>
    <row r="112" spans="2:6">
      <c r="B112" s="76" t="s">
        <v>88</v>
      </c>
      <c r="C112" s="5">
        <v>528</v>
      </c>
      <c r="D112" s="6">
        <f t="shared" si="29"/>
        <v>553.872</v>
      </c>
      <c r="E112" s="6">
        <f t="shared" si="29"/>
        <v>581.011728</v>
      </c>
      <c r="F112" s="40"/>
    </row>
    <row r="113" spans="2:6">
      <c r="B113" s="76" t="s">
        <v>89</v>
      </c>
      <c r="C113" s="5">
        <v>2811</v>
      </c>
      <c r="D113" s="6">
        <f t="shared" si="29"/>
        <v>2948.739</v>
      </c>
      <c r="E113" s="6">
        <f t="shared" si="29"/>
        <v>3093.227211</v>
      </c>
      <c r="F113" s="40"/>
    </row>
    <row r="114" ht="14.55" spans="2:6">
      <c r="B114" s="91" t="s">
        <v>92</v>
      </c>
      <c r="C114" s="92"/>
      <c r="D114" s="92"/>
      <c r="E114" s="93"/>
      <c r="F114" s="40"/>
    </row>
    <row r="115" ht="14.55" spans="2:6">
      <c r="B115" s="94"/>
      <c r="C115" s="95"/>
      <c r="D115" s="95"/>
      <c r="E115" s="95"/>
      <c r="F115" s="40"/>
    </row>
    <row r="116" ht="15" customHeight="1" spans="2:6">
      <c r="B116" s="7" t="s">
        <v>93</v>
      </c>
      <c r="C116" s="8"/>
      <c r="D116" s="8"/>
      <c r="E116" s="9"/>
      <c r="F116" s="40"/>
    </row>
    <row r="117" spans="2:6">
      <c r="B117" s="75" t="s">
        <v>94</v>
      </c>
      <c r="C117" s="52">
        <v>115</v>
      </c>
      <c r="D117" s="53">
        <f t="shared" ref="D117:E122" si="30">C117*$C$35</f>
        <v>120.635</v>
      </c>
      <c r="E117" s="53">
        <f t="shared" si="30"/>
        <v>126.546115</v>
      </c>
      <c r="F117" s="40"/>
    </row>
    <row r="118" spans="2:6">
      <c r="B118" s="76" t="s">
        <v>95</v>
      </c>
      <c r="C118" s="5">
        <v>155</v>
      </c>
      <c r="D118" s="6">
        <f t="shared" si="30"/>
        <v>162.595</v>
      </c>
      <c r="E118" s="6">
        <f t="shared" si="30"/>
        <v>170.562155</v>
      </c>
      <c r="F118" s="40"/>
    </row>
    <row r="119" spans="2:6">
      <c r="B119" s="76" t="s">
        <v>96</v>
      </c>
      <c r="C119" s="5">
        <v>641</v>
      </c>
      <c r="D119" s="6">
        <f t="shared" si="30"/>
        <v>672.409</v>
      </c>
      <c r="E119" s="6">
        <f t="shared" si="30"/>
        <v>705.357041</v>
      </c>
      <c r="F119" s="40"/>
    </row>
    <row r="120" spans="2:6">
      <c r="B120" s="76" t="s">
        <v>97</v>
      </c>
      <c r="C120" s="5">
        <v>78</v>
      </c>
      <c r="D120" s="6">
        <f t="shared" si="30"/>
        <v>81.822</v>
      </c>
      <c r="E120" s="6">
        <f t="shared" si="30"/>
        <v>85.831278</v>
      </c>
      <c r="F120" s="40"/>
    </row>
    <row r="121" spans="2:6">
      <c r="B121" s="76" t="s">
        <v>98</v>
      </c>
      <c r="C121" s="5">
        <v>104</v>
      </c>
      <c r="D121" s="6">
        <f t="shared" si="30"/>
        <v>109.096</v>
      </c>
      <c r="E121" s="6">
        <f t="shared" si="30"/>
        <v>114.441704</v>
      </c>
      <c r="F121" s="40"/>
    </row>
    <row r="122" spans="2:6">
      <c r="B122" s="76" t="s">
        <v>99</v>
      </c>
      <c r="C122" s="5">
        <v>288</v>
      </c>
      <c r="D122" s="6">
        <f t="shared" si="30"/>
        <v>302.112</v>
      </c>
      <c r="E122" s="6">
        <f t="shared" si="30"/>
        <v>316.915488</v>
      </c>
      <c r="F122" s="40"/>
    </row>
    <row r="123" ht="14.55" spans="2:6">
      <c r="B123" s="77"/>
      <c r="E123" s="50"/>
      <c r="F123" s="40"/>
    </row>
    <row r="124" ht="14.55" spans="2:6">
      <c r="B124" s="7" t="s">
        <v>100</v>
      </c>
      <c r="C124" s="8"/>
      <c r="D124" s="8"/>
      <c r="E124" s="9"/>
      <c r="F124" s="40"/>
    </row>
    <row r="125" ht="14.7" customHeight="1" spans="2:6">
      <c r="B125" s="76" t="s">
        <v>101</v>
      </c>
      <c r="C125" s="5">
        <v>372</v>
      </c>
      <c r="D125" s="6">
        <f t="shared" ref="D125:E127" si="31">C125*$C$35</f>
        <v>390.228</v>
      </c>
      <c r="E125" s="6">
        <f t="shared" si="31"/>
        <v>409.349172</v>
      </c>
      <c r="F125" s="40"/>
    </row>
    <row r="126" spans="2:6">
      <c r="B126" s="76" t="s">
        <v>102</v>
      </c>
      <c r="C126" s="5">
        <v>372</v>
      </c>
      <c r="D126" s="6">
        <f t="shared" si="31"/>
        <v>390.228</v>
      </c>
      <c r="E126" s="6">
        <f t="shared" si="31"/>
        <v>409.349172</v>
      </c>
      <c r="F126" s="40"/>
    </row>
    <row r="127" spans="2:6">
      <c r="B127" s="76" t="s">
        <v>103</v>
      </c>
      <c r="C127" s="5">
        <v>52</v>
      </c>
      <c r="D127" s="6">
        <f t="shared" si="31"/>
        <v>54.548</v>
      </c>
      <c r="E127" s="6">
        <f t="shared" si="31"/>
        <v>57.220852</v>
      </c>
      <c r="F127" s="40"/>
    </row>
    <row r="128" ht="14.55" spans="2:6">
      <c r="B128" s="20"/>
      <c r="D128" s="71"/>
      <c r="E128" s="71"/>
      <c r="F128" s="40"/>
    </row>
    <row r="129" ht="15" customHeight="1" spans="2:6">
      <c r="B129" s="7" t="s">
        <v>104</v>
      </c>
      <c r="C129" s="8"/>
      <c r="D129" s="8"/>
      <c r="E129" s="9"/>
      <c r="F129" s="40"/>
    </row>
    <row r="130" spans="2:6">
      <c r="B130" s="75" t="s">
        <v>105</v>
      </c>
      <c r="C130" s="52">
        <v>20</v>
      </c>
      <c r="D130" s="53">
        <f t="shared" ref="D130:E133" si="32">C130*$C$35</f>
        <v>20.98</v>
      </c>
      <c r="E130" s="53">
        <f t="shared" si="32"/>
        <v>22.00802</v>
      </c>
      <c r="F130" s="40"/>
    </row>
    <row r="131" spans="2:6">
      <c r="B131" s="76" t="s">
        <v>106</v>
      </c>
      <c r="C131" s="96">
        <v>8</v>
      </c>
      <c r="D131" s="6">
        <f t="shared" si="32"/>
        <v>8.392</v>
      </c>
      <c r="E131" s="6">
        <f t="shared" si="32"/>
        <v>8.803208</v>
      </c>
      <c r="F131" s="40"/>
    </row>
    <row r="132" spans="2:6">
      <c r="B132" s="76" t="s">
        <v>107</v>
      </c>
      <c r="C132" s="96">
        <v>8</v>
      </c>
      <c r="D132" s="6">
        <f t="shared" si="32"/>
        <v>8.392</v>
      </c>
      <c r="E132" s="6">
        <f t="shared" si="32"/>
        <v>8.803208</v>
      </c>
      <c r="F132" s="40"/>
    </row>
    <row r="133" spans="2:6">
      <c r="B133" s="76" t="s">
        <v>108</v>
      </c>
      <c r="C133" s="96">
        <v>8</v>
      </c>
      <c r="D133" s="6">
        <f t="shared" si="32"/>
        <v>8.392</v>
      </c>
      <c r="E133" s="6">
        <f t="shared" si="32"/>
        <v>8.803208</v>
      </c>
      <c r="F133" s="40"/>
    </row>
    <row r="134" spans="2:6">
      <c r="B134" s="77" t="s">
        <v>104</v>
      </c>
      <c r="C134" s="97"/>
      <c r="D134" s="60"/>
      <c r="E134" s="98"/>
      <c r="F134" s="40"/>
    </row>
    <row r="135" ht="14.55" spans="2:6">
      <c r="B135" s="77"/>
      <c r="C135" s="97"/>
      <c r="D135" s="60"/>
      <c r="E135" s="99"/>
      <c r="F135" s="40"/>
    </row>
    <row r="136" ht="14.55" spans="2:6">
      <c r="B136" s="7" t="s">
        <v>109</v>
      </c>
      <c r="C136" s="8"/>
      <c r="D136" s="8"/>
      <c r="E136" s="9"/>
      <c r="F136" s="40"/>
    </row>
    <row r="137" ht="14.55" spans="2:6">
      <c r="B137" s="100" t="s">
        <v>110</v>
      </c>
      <c r="C137" s="101">
        <v>22</v>
      </c>
      <c r="D137" s="101">
        <f t="shared" ref="D137:E139" si="33">C137*$C$35</f>
        <v>23.078</v>
      </c>
      <c r="E137" s="102">
        <f t="shared" si="33"/>
        <v>24.208822</v>
      </c>
      <c r="F137" s="40"/>
    </row>
    <row r="138" ht="14.55" spans="2:6">
      <c r="B138" s="103" t="s">
        <v>111</v>
      </c>
      <c r="C138" s="101">
        <v>10</v>
      </c>
      <c r="D138" s="101">
        <f t="shared" si="33"/>
        <v>10.49</v>
      </c>
      <c r="E138" s="102">
        <f t="shared" si="33"/>
        <v>11.00401</v>
      </c>
      <c r="F138" s="40"/>
    </row>
    <row r="139" spans="2:6">
      <c r="B139" s="103" t="s">
        <v>112</v>
      </c>
      <c r="C139" s="101">
        <v>9</v>
      </c>
      <c r="D139" s="101">
        <f t="shared" si="33"/>
        <v>9.441</v>
      </c>
      <c r="E139" s="102">
        <f t="shared" si="33"/>
        <v>9.903609</v>
      </c>
      <c r="F139" s="40"/>
    </row>
    <row r="140" spans="2:6">
      <c r="B140" s="103" t="s">
        <v>113</v>
      </c>
      <c r="C140" s="104" t="s">
        <v>114</v>
      </c>
      <c r="D140" s="104" t="s">
        <v>114</v>
      </c>
      <c r="E140" s="105" t="s">
        <v>114</v>
      </c>
      <c r="F140" s="40"/>
    </row>
    <row r="141" ht="14.55" spans="2:6">
      <c r="B141" s="106" t="s">
        <v>115</v>
      </c>
      <c r="C141" s="107" t="s">
        <v>114</v>
      </c>
      <c r="D141" s="107" t="s">
        <v>114</v>
      </c>
      <c r="E141" s="108" t="s">
        <v>114</v>
      </c>
      <c r="F141" s="40"/>
    </row>
    <row r="142" spans="2:6">
      <c r="B142" s="109"/>
      <c r="C142" s="110"/>
      <c r="D142" s="110"/>
      <c r="E142" s="111"/>
      <c r="F142" s="40"/>
    </row>
    <row r="143" ht="14.55" spans="2:6">
      <c r="B143" s="109"/>
      <c r="C143" s="110"/>
      <c r="D143" s="110"/>
      <c r="E143" s="112"/>
      <c r="F143" s="40"/>
    </row>
    <row r="144" ht="14.55" spans="2:6">
      <c r="B144" s="7" t="s">
        <v>116</v>
      </c>
      <c r="C144" s="58"/>
      <c r="D144" s="58"/>
      <c r="E144" s="59"/>
      <c r="F144" s="40"/>
    </row>
    <row r="145" ht="14.7" customHeight="1" spans="2:6">
      <c r="B145" s="113" t="s">
        <v>117</v>
      </c>
      <c r="C145" s="114">
        <v>441</v>
      </c>
      <c r="D145" s="114">
        <f>C145*$C$35</f>
        <v>462.609</v>
      </c>
      <c r="E145" s="115">
        <f t="shared" ref="E145:E149" si="34">D145*$C$35</f>
        <v>485.276841</v>
      </c>
      <c r="F145" s="40"/>
    </row>
    <row r="146" spans="2:6">
      <c r="B146" s="116" t="s">
        <v>118</v>
      </c>
      <c r="C146" s="114">
        <v>132</v>
      </c>
      <c r="D146" s="114">
        <f>C146*$C$35</f>
        <v>138.468</v>
      </c>
      <c r="E146" s="115">
        <f t="shared" si="34"/>
        <v>145.252932</v>
      </c>
      <c r="F146" s="40"/>
    </row>
    <row r="147" spans="2:6">
      <c r="B147" s="116" t="s">
        <v>119</v>
      </c>
      <c r="C147" s="114">
        <v>176</v>
      </c>
      <c r="D147" s="114">
        <f>C147*$C$35</f>
        <v>184.624</v>
      </c>
      <c r="E147" s="115">
        <f t="shared" si="34"/>
        <v>193.670576</v>
      </c>
      <c r="F147" s="40"/>
    </row>
    <row r="148" spans="2:6">
      <c r="B148" s="116" t="s">
        <v>120</v>
      </c>
      <c r="C148" s="114">
        <v>517</v>
      </c>
      <c r="D148" s="114">
        <f>C148*$C$35</f>
        <v>542.333</v>
      </c>
      <c r="E148" s="115">
        <f t="shared" si="34"/>
        <v>568.907317</v>
      </c>
      <c r="F148" s="40" t="e">
        <f>#REF!*3.2%</f>
        <v>#REF!</v>
      </c>
    </row>
    <row r="149" spans="2:6">
      <c r="B149" s="113" t="s">
        <v>121</v>
      </c>
      <c r="C149" s="114">
        <v>1300</v>
      </c>
      <c r="D149" s="114">
        <f>C149*$C$35</f>
        <v>1363.7</v>
      </c>
      <c r="E149" s="115">
        <f t="shared" si="34"/>
        <v>1430.5213</v>
      </c>
      <c r="F149" s="40" t="e">
        <f>#REF!*3.2%</f>
        <v>#REF!</v>
      </c>
    </row>
    <row r="150" ht="14.55" spans="2:6">
      <c r="B150" s="77"/>
      <c r="C150" s="117"/>
      <c r="D150" s="118"/>
      <c r="E150" s="119"/>
      <c r="F150" s="40" t="e">
        <f>#REF!*3.2%</f>
        <v>#REF!</v>
      </c>
    </row>
    <row r="151" ht="14.4" customHeight="1" spans="2:6">
      <c r="B151" s="7" t="s">
        <v>122</v>
      </c>
      <c r="C151" s="8"/>
      <c r="D151" s="8"/>
      <c r="E151" s="9"/>
      <c r="F151" s="40" t="e">
        <f>#REF!*3.2%</f>
        <v>#REF!</v>
      </c>
    </row>
    <row r="152" ht="27" spans="2:6">
      <c r="B152" s="75" t="s">
        <v>123</v>
      </c>
      <c r="C152" s="52">
        <v>30</v>
      </c>
      <c r="D152" s="53">
        <f>C152*$C$35</f>
        <v>31.47</v>
      </c>
      <c r="E152" s="53">
        <f>D152*$C$35</f>
        <v>33.01203</v>
      </c>
      <c r="F152" s="40" t="e">
        <f>#REF!*3.2%</f>
        <v>#REF!</v>
      </c>
    </row>
    <row r="153" ht="27" spans="2:6">
      <c r="B153" s="76" t="s">
        <v>124</v>
      </c>
      <c r="C153" s="52">
        <v>22</v>
      </c>
      <c r="D153" s="53">
        <f t="shared" ref="D153:D187" si="35">C153*$C$35</f>
        <v>23.078</v>
      </c>
      <c r="E153" s="53">
        <f t="shared" ref="E153:E187" si="36">D153*$C$35</f>
        <v>24.208822</v>
      </c>
      <c r="F153" s="40" t="e">
        <f>#REF!*3.2%</f>
        <v>#REF!</v>
      </c>
    </row>
    <row r="154" ht="26.4" spans="2:6">
      <c r="B154" s="76" t="s">
        <v>125</v>
      </c>
      <c r="C154" s="52">
        <v>22</v>
      </c>
      <c r="D154" s="53">
        <f t="shared" si="35"/>
        <v>23.078</v>
      </c>
      <c r="E154" s="53">
        <f t="shared" si="36"/>
        <v>24.208822</v>
      </c>
      <c r="F154" s="40" t="e">
        <f>#REF!*3.2%</f>
        <v>#REF!</v>
      </c>
    </row>
    <row r="155" ht="26.4" spans="2:6">
      <c r="B155" s="76" t="s">
        <v>126</v>
      </c>
      <c r="C155" s="52">
        <v>41</v>
      </c>
      <c r="D155" s="53">
        <f t="shared" si="35"/>
        <v>43.009</v>
      </c>
      <c r="E155" s="53">
        <f t="shared" si="36"/>
        <v>45.116441</v>
      </c>
      <c r="F155" s="40" t="e">
        <f>#REF!*3.2%</f>
        <v>#REF!</v>
      </c>
    </row>
    <row r="156" ht="26.4" spans="2:6">
      <c r="B156" s="76" t="s">
        <v>127</v>
      </c>
      <c r="C156" s="52">
        <v>22</v>
      </c>
      <c r="D156" s="53">
        <f t="shared" si="35"/>
        <v>23.078</v>
      </c>
      <c r="E156" s="53">
        <f t="shared" si="36"/>
        <v>24.208822</v>
      </c>
      <c r="F156" s="40" t="e">
        <f>#REF!*3.2%</f>
        <v>#REF!</v>
      </c>
    </row>
    <row r="157" ht="26.4" spans="2:6">
      <c r="B157" s="76" t="s">
        <v>128</v>
      </c>
      <c r="C157" s="52">
        <v>23</v>
      </c>
      <c r="D157" s="53">
        <f t="shared" si="35"/>
        <v>24.127</v>
      </c>
      <c r="E157" s="53">
        <f t="shared" si="36"/>
        <v>25.309223</v>
      </c>
      <c r="F157" s="40" t="e">
        <f>#REF!*3.2%</f>
        <v>#REF!</v>
      </c>
    </row>
    <row r="158" ht="26.4" spans="2:6">
      <c r="B158" s="76" t="s">
        <v>129</v>
      </c>
      <c r="C158" s="52">
        <v>16</v>
      </c>
      <c r="D158" s="53">
        <f t="shared" si="35"/>
        <v>16.784</v>
      </c>
      <c r="E158" s="53">
        <f t="shared" si="36"/>
        <v>17.606416</v>
      </c>
      <c r="F158" s="40" t="e">
        <f>#REF!*3.2%</f>
        <v>#REF!</v>
      </c>
    </row>
    <row r="159" ht="26.4" spans="2:6">
      <c r="B159" s="76" t="s">
        <v>130</v>
      </c>
      <c r="C159" s="52">
        <v>17</v>
      </c>
      <c r="D159" s="53">
        <f t="shared" si="35"/>
        <v>17.833</v>
      </c>
      <c r="E159" s="53">
        <f t="shared" si="36"/>
        <v>18.706817</v>
      </c>
      <c r="F159" s="40" t="e">
        <f>#REF!*3.2%</f>
        <v>#REF!</v>
      </c>
    </row>
    <row r="160" ht="26.4" spans="2:6">
      <c r="B160" s="76" t="s">
        <v>131</v>
      </c>
      <c r="C160" s="52">
        <v>11</v>
      </c>
      <c r="D160" s="53">
        <f t="shared" si="35"/>
        <v>11.539</v>
      </c>
      <c r="E160" s="53">
        <f t="shared" si="36"/>
        <v>12.104411</v>
      </c>
      <c r="F160" s="40" t="e">
        <f>#REF!*3.2%</f>
        <v>#REF!</v>
      </c>
    </row>
    <row r="161" ht="26.4" spans="2:6">
      <c r="B161" s="76" t="s">
        <v>132</v>
      </c>
      <c r="C161" s="52">
        <v>3248</v>
      </c>
      <c r="D161" s="53">
        <f t="shared" si="35"/>
        <v>3407.152</v>
      </c>
      <c r="E161" s="53">
        <f t="shared" si="36"/>
        <v>3574.102448</v>
      </c>
      <c r="F161" s="40" t="e">
        <f>#REF!*3.2%</f>
        <v>#REF!</v>
      </c>
    </row>
    <row r="162" ht="26.4" spans="2:6">
      <c r="B162" s="76" t="s">
        <v>133</v>
      </c>
      <c r="C162" s="52">
        <v>5413</v>
      </c>
      <c r="D162" s="53">
        <f t="shared" si="35"/>
        <v>5678.237</v>
      </c>
      <c r="E162" s="53">
        <f t="shared" si="36"/>
        <v>5956.470613</v>
      </c>
      <c r="F162" s="40" t="e">
        <f>#REF!*3.2%</f>
        <v>#REF!</v>
      </c>
    </row>
    <row r="163" ht="26.4" spans="2:6">
      <c r="B163" s="76" t="s">
        <v>134</v>
      </c>
      <c r="C163" s="52">
        <v>8119</v>
      </c>
      <c r="D163" s="53">
        <f t="shared" si="35"/>
        <v>8516.831</v>
      </c>
      <c r="E163" s="53">
        <f t="shared" si="36"/>
        <v>8934.155719</v>
      </c>
      <c r="F163" s="40" t="e">
        <f>#REF!*3.2%</f>
        <v>#REF!</v>
      </c>
    </row>
    <row r="164" ht="26.4" spans="2:6">
      <c r="B164" s="76" t="s">
        <v>135</v>
      </c>
      <c r="C164" s="52">
        <v>1100</v>
      </c>
      <c r="D164" s="53">
        <f t="shared" si="35"/>
        <v>1153.9</v>
      </c>
      <c r="E164" s="53">
        <f t="shared" si="36"/>
        <v>1210.4411</v>
      </c>
      <c r="F164" s="40" t="e">
        <f>#REF!*3.2%</f>
        <v>#REF!</v>
      </c>
    </row>
    <row r="165" ht="26.4" spans="2:6">
      <c r="B165" s="76" t="s">
        <v>136</v>
      </c>
      <c r="C165" s="52">
        <v>1624</v>
      </c>
      <c r="D165" s="53">
        <f t="shared" si="35"/>
        <v>1703.576</v>
      </c>
      <c r="E165" s="53">
        <f t="shared" si="36"/>
        <v>1787.051224</v>
      </c>
      <c r="F165" s="40" t="e">
        <f>#REF!*3.2%</f>
        <v>#REF!</v>
      </c>
    </row>
    <row r="166" ht="26.4" spans="2:6">
      <c r="B166" s="76" t="s">
        <v>137</v>
      </c>
      <c r="C166" s="52">
        <v>2165</v>
      </c>
      <c r="D166" s="53">
        <f t="shared" si="35"/>
        <v>2271.085</v>
      </c>
      <c r="E166" s="53">
        <f t="shared" si="36"/>
        <v>2382.368165</v>
      </c>
      <c r="F166" s="40" t="e">
        <f>#REF!*3.2%</f>
        <v>#REF!</v>
      </c>
    </row>
    <row r="167" spans="2:6">
      <c r="B167" s="76" t="s">
        <v>138</v>
      </c>
      <c r="C167" s="52">
        <v>3248</v>
      </c>
      <c r="D167" s="53">
        <f t="shared" si="35"/>
        <v>3407.152</v>
      </c>
      <c r="E167" s="53">
        <f t="shared" si="36"/>
        <v>3574.102448</v>
      </c>
      <c r="F167" s="40" t="e">
        <f>#REF!*3.2%</f>
        <v>#REF!</v>
      </c>
    </row>
    <row r="168" spans="2:6">
      <c r="B168" s="76" t="s">
        <v>139</v>
      </c>
      <c r="C168" s="52">
        <v>55</v>
      </c>
      <c r="D168" s="53">
        <f t="shared" si="35"/>
        <v>57.695</v>
      </c>
      <c r="E168" s="53">
        <f t="shared" si="36"/>
        <v>60.522055</v>
      </c>
      <c r="F168" s="40" t="e">
        <f>#REF!*3.2%</f>
        <v>#REF!</v>
      </c>
    </row>
    <row r="169" spans="2:6">
      <c r="B169" s="76" t="s">
        <v>140</v>
      </c>
      <c r="C169" s="52">
        <v>55</v>
      </c>
      <c r="D169" s="53">
        <f t="shared" si="35"/>
        <v>57.695</v>
      </c>
      <c r="E169" s="53">
        <f t="shared" si="36"/>
        <v>60.522055</v>
      </c>
      <c r="F169" s="40" t="e">
        <f>#REF!*3.2%</f>
        <v>#REF!</v>
      </c>
    </row>
    <row r="170" ht="26.4" spans="2:6">
      <c r="B170" s="76" t="s">
        <v>141</v>
      </c>
      <c r="C170" s="52">
        <v>32</v>
      </c>
      <c r="D170" s="53">
        <f t="shared" si="35"/>
        <v>33.568</v>
      </c>
      <c r="E170" s="53">
        <f t="shared" si="36"/>
        <v>35.212832</v>
      </c>
      <c r="F170" s="40" t="e">
        <f>#REF!*3.2%</f>
        <v>#REF!</v>
      </c>
    </row>
    <row r="171" ht="26.4" spans="2:6">
      <c r="B171" s="76" t="s">
        <v>142</v>
      </c>
      <c r="C171" s="52">
        <v>17</v>
      </c>
      <c r="D171" s="53">
        <f t="shared" si="35"/>
        <v>17.833</v>
      </c>
      <c r="E171" s="53">
        <f t="shared" si="36"/>
        <v>18.706817</v>
      </c>
      <c r="F171" s="40" t="e">
        <f>#REF!*3.2%</f>
        <v>#REF!</v>
      </c>
    </row>
    <row r="172" ht="26.4" spans="2:6">
      <c r="B172" s="76" t="s">
        <v>143</v>
      </c>
      <c r="C172" s="52">
        <v>17</v>
      </c>
      <c r="D172" s="53">
        <f t="shared" si="35"/>
        <v>17.833</v>
      </c>
      <c r="E172" s="53">
        <f t="shared" si="36"/>
        <v>18.706817</v>
      </c>
      <c r="F172" s="40" t="e">
        <f>#REF!*3.2%</f>
        <v>#REF!</v>
      </c>
    </row>
    <row r="173" ht="26.4" spans="2:6">
      <c r="B173" s="76" t="s">
        <v>144</v>
      </c>
      <c r="C173" s="52">
        <v>17</v>
      </c>
      <c r="D173" s="53">
        <f t="shared" si="35"/>
        <v>17.833</v>
      </c>
      <c r="E173" s="53">
        <f t="shared" si="36"/>
        <v>18.706817</v>
      </c>
      <c r="F173" s="40" t="e">
        <f>#REF!*3.2%</f>
        <v>#REF!</v>
      </c>
    </row>
    <row r="174" spans="2:6">
      <c r="B174" s="76" t="s">
        <v>145</v>
      </c>
      <c r="C174" s="52">
        <v>17</v>
      </c>
      <c r="D174" s="53">
        <f t="shared" si="35"/>
        <v>17.833</v>
      </c>
      <c r="E174" s="53">
        <f t="shared" si="36"/>
        <v>18.706817</v>
      </c>
      <c r="F174" s="40" t="e">
        <f>#REF!*3.2%</f>
        <v>#REF!</v>
      </c>
    </row>
    <row r="175" ht="26.4" spans="2:6">
      <c r="B175" s="76" t="s">
        <v>146</v>
      </c>
      <c r="C175" s="52">
        <v>17</v>
      </c>
      <c r="D175" s="53">
        <f t="shared" si="35"/>
        <v>17.833</v>
      </c>
      <c r="E175" s="53">
        <f t="shared" si="36"/>
        <v>18.706817</v>
      </c>
      <c r="F175" s="40" t="e">
        <f>#REF!*3.2%</f>
        <v>#REF!</v>
      </c>
    </row>
    <row r="176" spans="2:6">
      <c r="B176" s="76" t="s">
        <v>147</v>
      </c>
      <c r="C176" s="52">
        <v>16239</v>
      </c>
      <c r="D176" s="53">
        <f t="shared" si="35"/>
        <v>17034.711</v>
      </c>
      <c r="E176" s="53">
        <f t="shared" si="36"/>
        <v>17869.411839</v>
      </c>
      <c r="F176" s="40" t="e">
        <f>#REF!*3.2%</f>
        <v>#REF!</v>
      </c>
    </row>
    <row r="177" spans="2:6">
      <c r="B177" s="76" t="s">
        <v>148</v>
      </c>
      <c r="C177" s="52">
        <v>2165</v>
      </c>
      <c r="D177" s="53">
        <f t="shared" si="35"/>
        <v>2271.085</v>
      </c>
      <c r="E177" s="53">
        <f t="shared" si="36"/>
        <v>2382.368165</v>
      </c>
      <c r="F177" s="40" t="e">
        <f>#REF!*3.2%</f>
        <v>#REF!</v>
      </c>
    </row>
    <row r="178" spans="2:6">
      <c r="B178" s="76" t="s">
        <v>149</v>
      </c>
      <c r="C178" s="52">
        <v>2706</v>
      </c>
      <c r="D178" s="53">
        <f t="shared" si="35"/>
        <v>2838.594</v>
      </c>
      <c r="E178" s="53">
        <f t="shared" si="36"/>
        <v>2977.685106</v>
      </c>
      <c r="F178" s="40" t="e">
        <f>#REF!*3.2%</f>
        <v>#REF!</v>
      </c>
    </row>
    <row r="179" spans="2:6">
      <c r="B179" s="76" t="s">
        <v>150</v>
      </c>
      <c r="C179" s="52">
        <v>1100</v>
      </c>
      <c r="D179" s="53">
        <f t="shared" si="35"/>
        <v>1153.9</v>
      </c>
      <c r="E179" s="53">
        <f t="shared" si="36"/>
        <v>1210.4411</v>
      </c>
      <c r="F179" s="40" t="e">
        <f>#REF!*3.2%</f>
        <v>#REF!</v>
      </c>
    </row>
    <row r="180" spans="2:6">
      <c r="B180" s="76" t="s">
        <v>151</v>
      </c>
      <c r="C180" s="52">
        <v>756</v>
      </c>
      <c r="D180" s="53">
        <f t="shared" si="35"/>
        <v>793.044</v>
      </c>
      <c r="E180" s="53">
        <f t="shared" si="36"/>
        <v>831.903156</v>
      </c>
      <c r="F180" s="40" t="e">
        <f>#REF!*3.2%</f>
        <v>#REF!</v>
      </c>
    </row>
    <row r="181" spans="2:6">
      <c r="B181" s="76" t="s">
        <v>152</v>
      </c>
      <c r="C181" s="52">
        <v>25</v>
      </c>
      <c r="D181" s="53">
        <f t="shared" si="35"/>
        <v>26.225</v>
      </c>
      <c r="E181" s="53">
        <f t="shared" si="36"/>
        <v>27.510025</v>
      </c>
      <c r="F181" s="40" t="e">
        <f>#REF!*3.2%</f>
        <v>#REF!</v>
      </c>
    </row>
    <row r="182" spans="2:6">
      <c r="B182" s="76" t="s">
        <v>153</v>
      </c>
      <c r="C182" s="52">
        <v>17</v>
      </c>
      <c r="D182" s="53">
        <f t="shared" si="35"/>
        <v>17.833</v>
      </c>
      <c r="E182" s="53">
        <f t="shared" si="36"/>
        <v>18.706817</v>
      </c>
      <c r="F182" s="40" t="e">
        <f>#REF!*3.2%</f>
        <v>#REF!</v>
      </c>
    </row>
    <row r="183" spans="2:6">
      <c r="B183" s="76" t="s">
        <v>154</v>
      </c>
      <c r="C183" s="52">
        <v>22</v>
      </c>
      <c r="D183" s="53">
        <f t="shared" si="35"/>
        <v>23.078</v>
      </c>
      <c r="E183" s="53">
        <f t="shared" si="36"/>
        <v>24.208822</v>
      </c>
      <c r="F183" s="40" t="e">
        <f>#REF!*3.2%</f>
        <v>#REF!</v>
      </c>
    </row>
    <row r="184" spans="2:6">
      <c r="B184" s="76" t="s">
        <v>155</v>
      </c>
      <c r="C184" s="52">
        <v>25</v>
      </c>
      <c r="D184" s="53">
        <f t="shared" si="35"/>
        <v>26.225</v>
      </c>
      <c r="E184" s="53">
        <f t="shared" si="36"/>
        <v>27.510025</v>
      </c>
      <c r="F184" s="40" t="e">
        <f>#REF!*3.2%</f>
        <v>#REF!</v>
      </c>
    </row>
    <row r="185" spans="2:6">
      <c r="B185" s="76" t="s">
        <v>156</v>
      </c>
      <c r="C185" s="52">
        <v>25</v>
      </c>
      <c r="D185" s="53">
        <f t="shared" si="35"/>
        <v>26.225</v>
      </c>
      <c r="E185" s="53">
        <f t="shared" si="36"/>
        <v>27.510025</v>
      </c>
      <c r="F185" s="40" t="e">
        <f>#REF!*3.2%</f>
        <v>#REF!</v>
      </c>
    </row>
    <row r="186" spans="2:6">
      <c r="B186" s="76" t="s">
        <v>157</v>
      </c>
      <c r="C186" s="52">
        <v>1830</v>
      </c>
      <c r="D186" s="53">
        <f t="shared" si="35"/>
        <v>1919.67</v>
      </c>
      <c r="E186" s="53">
        <f t="shared" si="36"/>
        <v>2013.73383</v>
      </c>
      <c r="F186" s="40" t="e">
        <f>#REF!*3.2%</f>
        <v>#REF!</v>
      </c>
    </row>
    <row r="187" spans="2:6">
      <c r="B187" s="76" t="s">
        <v>158</v>
      </c>
      <c r="C187" s="52">
        <v>11399</v>
      </c>
      <c r="D187" s="53">
        <f t="shared" si="35"/>
        <v>11957.551</v>
      </c>
      <c r="E187" s="53">
        <f t="shared" si="36"/>
        <v>12543.470999</v>
      </c>
      <c r="F187" s="40" t="e">
        <f>#REF!*3.2%</f>
        <v>#REF!</v>
      </c>
    </row>
    <row r="188" ht="14.55" spans="2:6">
      <c r="B188" s="120"/>
      <c r="C188" s="121"/>
      <c r="D188" s="122"/>
      <c r="E188" s="122"/>
      <c r="F188" s="40" t="e">
        <f>#REF!*3.2%</f>
        <v>#REF!</v>
      </c>
    </row>
    <row r="189" ht="15" customHeight="1" spans="2:6">
      <c r="B189" s="123" t="s">
        <v>159</v>
      </c>
      <c r="C189" s="124"/>
      <c r="D189" s="124"/>
      <c r="E189" s="125"/>
      <c r="F189" s="40" t="e">
        <f>#REF!*3.2%</f>
        <v>#REF!</v>
      </c>
    </row>
    <row r="190" ht="14.55" spans="2:6">
      <c r="B190" s="126" t="s">
        <v>160</v>
      </c>
      <c r="C190" s="127"/>
      <c r="D190" s="128"/>
      <c r="E190" s="128"/>
      <c r="F190" s="40" t="e">
        <f>#REF!*3.2%</f>
        <v>#REF!</v>
      </c>
    </row>
    <row r="191" ht="26.4" spans="2:6">
      <c r="B191" s="76" t="s">
        <v>161</v>
      </c>
      <c r="C191" s="5">
        <v>11913</v>
      </c>
      <c r="D191" s="129">
        <f>C191*$C$35</f>
        <v>12496.737</v>
      </c>
      <c r="E191" s="129">
        <f>D191*$C$35</f>
        <v>13109.077113</v>
      </c>
      <c r="F191" s="40" t="e">
        <f>#REF!*3.2%</f>
        <v>#REF!</v>
      </c>
    </row>
    <row r="192" ht="26.4" spans="2:6">
      <c r="B192" s="76" t="s">
        <v>162</v>
      </c>
      <c r="C192" s="5">
        <v>5956</v>
      </c>
      <c r="D192" s="129">
        <f t="shared" ref="D192:E203" si="37">C192*$C$35</f>
        <v>6247.844</v>
      </c>
      <c r="E192" s="129">
        <f t="shared" si="37"/>
        <v>6553.988356</v>
      </c>
      <c r="F192" s="40" t="e">
        <f>#REF!*3.2%</f>
        <v>#REF!</v>
      </c>
    </row>
    <row r="193" spans="2:6">
      <c r="B193" s="76" t="s">
        <v>163</v>
      </c>
      <c r="C193" s="5">
        <v>5956</v>
      </c>
      <c r="D193" s="129">
        <f t="shared" si="37"/>
        <v>6247.844</v>
      </c>
      <c r="E193" s="129">
        <f t="shared" si="37"/>
        <v>6553.988356</v>
      </c>
      <c r="F193" s="40" t="e">
        <f>#REF!*3.2%</f>
        <v>#REF!</v>
      </c>
    </row>
    <row r="194" ht="26.4" spans="2:6">
      <c r="B194" s="76" t="s">
        <v>164</v>
      </c>
      <c r="C194" s="5">
        <v>5956</v>
      </c>
      <c r="D194" s="129">
        <f t="shared" si="37"/>
        <v>6247.844</v>
      </c>
      <c r="E194" s="129">
        <f t="shared" si="37"/>
        <v>6553.988356</v>
      </c>
      <c r="F194" s="40" t="e">
        <f>#REF!*3.2%</f>
        <v>#REF!</v>
      </c>
    </row>
    <row r="195" ht="26.4" spans="2:6">
      <c r="B195" s="76" t="s">
        <v>165</v>
      </c>
      <c r="C195" s="5">
        <v>3027</v>
      </c>
      <c r="D195" s="129">
        <f t="shared" si="37"/>
        <v>3175.323</v>
      </c>
      <c r="E195" s="129">
        <f t="shared" si="37"/>
        <v>3330.913827</v>
      </c>
      <c r="F195" s="40" t="e">
        <f>#REF!*3.2%</f>
        <v>#REF!</v>
      </c>
    </row>
    <row r="196" spans="2:6">
      <c r="B196" s="76" t="s">
        <v>166</v>
      </c>
      <c r="C196" s="5">
        <v>1787</v>
      </c>
      <c r="D196" s="129">
        <f t="shared" si="37"/>
        <v>1874.563</v>
      </c>
      <c r="E196" s="129">
        <f t="shared" si="37"/>
        <v>1966.416587</v>
      </c>
      <c r="F196" s="40" t="e">
        <f>#REF!*3.2%</f>
        <v>#REF!</v>
      </c>
    </row>
    <row r="197" ht="26.4" spans="2:6">
      <c r="B197" s="76" t="s">
        <v>167</v>
      </c>
      <c r="C197" s="5">
        <v>5956</v>
      </c>
      <c r="D197" s="129">
        <f t="shared" si="37"/>
        <v>6247.844</v>
      </c>
      <c r="E197" s="129">
        <f t="shared" si="37"/>
        <v>6553.988356</v>
      </c>
      <c r="F197" s="40" t="e">
        <f>#REF!*3.2%</f>
        <v>#REF!</v>
      </c>
    </row>
    <row r="198" spans="2:6">
      <c r="B198" s="76" t="s">
        <v>168</v>
      </c>
      <c r="C198" s="5">
        <v>1211</v>
      </c>
      <c r="D198" s="129">
        <f t="shared" si="37"/>
        <v>1270.339</v>
      </c>
      <c r="E198" s="129">
        <f t="shared" si="37"/>
        <v>1332.585611</v>
      </c>
      <c r="F198" s="40" t="e">
        <f>#REF!*3.2%</f>
        <v>#REF!</v>
      </c>
    </row>
    <row r="199" ht="26.4" spans="2:6">
      <c r="B199" s="76" t="s">
        <v>169</v>
      </c>
      <c r="C199" s="5">
        <v>5956</v>
      </c>
      <c r="D199" s="129">
        <f t="shared" si="37"/>
        <v>6247.844</v>
      </c>
      <c r="E199" s="129">
        <f t="shared" si="37"/>
        <v>6553.988356</v>
      </c>
      <c r="F199" s="40" t="e">
        <f>#REF!*3.2%</f>
        <v>#REF!</v>
      </c>
    </row>
    <row r="200" spans="2:6">
      <c r="B200" s="76" t="s">
        <v>170</v>
      </c>
      <c r="C200" s="5">
        <v>3027</v>
      </c>
      <c r="D200" s="129">
        <f t="shared" si="37"/>
        <v>3175.323</v>
      </c>
      <c r="E200" s="129">
        <f t="shared" si="37"/>
        <v>3330.913827</v>
      </c>
      <c r="F200" s="40" t="e">
        <f>#REF!*3.2%</f>
        <v>#REF!</v>
      </c>
    </row>
    <row r="201" spans="2:6">
      <c r="B201" s="76" t="s">
        <v>171</v>
      </c>
      <c r="C201" s="5">
        <v>5956</v>
      </c>
      <c r="D201" s="129">
        <f t="shared" si="37"/>
        <v>6247.844</v>
      </c>
      <c r="E201" s="129">
        <f t="shared" si="37"/>
        <v>6553.988356</v>
      </c>
      <c r="F201" s="40" t="e">
        <f>#REF!*3.2%</f>
        <v>#REF!</v>
      </c>
    </row>
    <row r="202" spans="2:6">
      <c r="B202" s="76" t="s">
        <v>172</v>
      </c>
      <c r="C202" s="5">
        <v>1211</v>
      </c>
      <c r="D202" s="129">
        <f t="shared" si="37"/>
        <v>1270.339</v>
      </c>
      <c r="E202" s="129">
        <f t="shared" si="37"/>
        <v>1332.585611</v>
      </c>
      <c r="F202" s="40"/>
    </row>
    <row r="203" spans="2:6">
      <c r="B203" s="76" t="s">
        <v>173</v>
      </c>
      <c r="C203" s="5">
        <v>5956</v>
      </c>
      <c r="D203" s="129">
        <f>C203*$C$35</f>
        <v>6247.844</v>
      </c>
      <c r="E203" s="129">
        <f t="shared" si="37"/>
        <v>6553.988356</v>
      </c>
      <c r="F203" s="40"/>
    </row>
    <row r="204" ht="14.55" spans="2:6">
      <c r="B204" s="77"/>
      <c r="D204" s="71"/>
      <c r="E204" s="71"/>
      <c r="F204" s="40"/>
    </row>
    <row r="205" ht="14.55" spans="2:6">
      <c r="B205" s="130" t="s">
        <v>174</v>
      </c>
      <c r="C205" s="131"/>
      <c r="D205" s="131"/>
      <c r="E205" s="132"/>
      <c r="F205" s="40"/>
    </row>
    <row r="206" ht="14.7" customHeight="1" spans="2:6">
      <c r="B206" s="75" t="s">
        <v>175</v>
      </c>
      <c r="C206" s="52">
        <v>380</v>
      </c>
      <c r="D206" s="53">
        <f t="shared" ref="D206:E207" si="38">C206*$C$35</f>
        <v>398.62</v>
      </c>
      <c r="E206" s="53">
        <f t="shared" si="38"/>
        <v>418.15238</v>
      </c>
      <c r="F206" s="40"/>
    </row>
    <row r="207" spans="2:6">
      <c r="B207" s="76" t="s">
        <v>176</v>
      </c>
      <c r="C207" s="5">
        <v>526</v>
      </c>
      <c r="D207" s="6">
        <f t="shared" si="38"/>
        <v>551.774</v>
      </c>
      <c r="E207" s="6">
        <f t="shared" si="38"/>
        <v>578.810926</v>
      </c>
      <c r="F207" s="40"/>
    </row>
    <row r="208" ht="15" customHeight="1" spans="2:6">
      <c r="B208" s="72" t="s">
        <v>177</v>
      </c>
      <c r="C208" s="73"/>
      <c r="D208" s="73"/>
      <c r="E208" s="73"/>
      <c r="F208" s="40"/>
    </row>
    <row r="209" ht="14.55" spans="2:6">
      <c r="B209" s="133"/>
      <c r="C209" s="134"/>
      <c r="D209" s="135"/>
      <c r="E209" s="135"/>
      <c r="F209" s="40"/>
    </row>
    <row r="210" ht="14.4" customHeight="1" spans="2:6">
      <c r="B210" s="7" t="s">
        <v>178</v>
      </c>
      <c r="C210" s="8"/>
      <c r="D210" s="8"/>
      <c r="E210" s="9"/>
      <c r="F210" s="40"/>
    </row>
    <row r="211" spans="2:6">
      <c r="B211" s="75" t="s">
        <v>179</v>
      </c>
      <c r="C211" s="52">
        <v>2812</v>
      </c>
      <c r="D211" s="53">
        <f t="shared" ref="D211:E215" si="39">C211*$C$35</f>
        <v>2949.788</v>
      </c>
      <c r="E211" s="53">
        <f t="shared" si="39"/>
        <v>3094.327612</v>
      </c>
      <c r="F211" s="40"/>
    </row>
    <row r="212" spans="2:6">
      <c r="B212" s="76" t="s">
        <v>180</v>
      </c>
      <c r="C212" s="5">
        <v>5179</v>
      </c>
      <c r="D212" s="6">
        <f t="shared" si="39"/>
        <v>5432.771</v>
      </c>
      <c r="E212" s="6">
        <f t="shared" si="39"/>
        <v>5698.976779</v>
      </c>
      <c r="F212" s="40"/>
    </row>
    <row r="213" ht="14.7" customHeight="1" spans="2:6">
      <c r="B213" s="76" t="s">
        <v>181</v>
      </c>
      <c r="C213" s="5">
        <v>9619</v>
      </c>
      <c r="D213" s="6">
        <f t="shared" si="39"/>
        <v>10090.331</v>
      </c>
      <c r="E213" s="6">
        <f t="shared" si="39"/>
        <v>10584.757219</v>
      </c>
      <c r="F213" s="40"/>
    </row>
    <row r="214" spans="2:6">
      <c r="B214" s="76" t="s">
        <v>182</v>
      </c>
      <c r="C214" s="5">
        <v>13022</v>
      </c>
      <c r="D214" s="6">
        <f t="shared" si="39"/>
        <v>13660.078</v>
      </c>
      <c r="E214" s="6">
        <f t="shared" si="39"/>
        <v>14329.421822</v>
      </c>
      <c r="F214" s="40"/>
    </row>
    <row r="215" spans="2:6">
      <c r="B215" s="76" t="s">
        <v>183</v>
      </c>
      <c r="C215" s="5">
        <v>18201</v>
      </c>
      <c r="D215" s="6">
        <f t="shared" si="39"/>
        <v>19092.849</v>
      </c>
      <c r="E215" s="6">
        <f t="shared" si="39"/>
        <v>20028.398601</v>
      </c>
      <c r="F215" s="40"/>
    </row>
    <row r="216" ht="14.55" spans="2:6">
      <c r="B216" s="70"/>
      <c r="D216" s="71"/>
      <c r="E216" s="71"/>
      <c r="F216" s="40"/>
    </row>
    <row r="217" ht="14.4" customHeight="1" spans="2:6">
      <c r="B217" s="7" t="s">
        <v>184</v>
      </c>
      <c r="C217" s="8"/>
      <c r="D217" s="8"/>
      <c r="E217" s="9"/>
      <c r="F217" s="40"/>
    </row>
    <row r="218" spans="2:6">
      <c r="B218" s="75" t="s">
        <v>179</v>
      </c>
      <c r="C218" s="52">
        <v>2220</v>
      </c>
      <c r="D218" s="53">
        <f t="shared" ref="D218:E221" si="40">C218*$C$35</f>
        <v>2328.78</v>
      </c>
      <c r="E218" s="53">
        <f t="shared" si="40"/>
        <v>2442.89022</v>
      </c>
      <c r="F218" s="40"/>
    </row>
    <row r="219" ht="14.7" customHeight="1" spans="2:6">
      <c r="B219" s="76" t="s">
        <v>180</v>
      </c>
      <c r="C219" s="5">
        <v>4735</v>
      </c>
      <c r="D219" s="6">
        <f t="shared" si="40"/>
        <v>4967.015</v>
      </c>
      <c r="E219" s="6">
        <f t="shared" si="40"/>
        <v>5210.398735</v>
      </c>
      <c r="F219" s="40"/>
    </row>
    <row r="220" spans="2:6">
      <c r="B220" s="76" t="s">
        <v>182</v>
      </c>
      <c r="C220" s="5">
        <v>13170</v>
      </c>
      <c r="D220" s="6">
        <f t="shared" si="40"/>
        <v>13815.33</v>
      </c>
      <c r="E220" s="6">
        <f t="shared" si="40"/>
        <v>14492.28117</v>
      </c>
      <c r="F220" s="40"/>
    </row>
    <row r="221" spans="2:6">
      <c r="B221" s="76" t="s">
        <v>185</v>
      </c>
      <c r="C221" s="5">
        <v>18497</v>
      </c>
      <c r="D221" s="6">
        <f t="shared" si="40"/>
        <v>19403.353</v>
      </c>
      <c r="E221" s="6">
        <f t="shared" si="40"/>
        <v>20354.117297</v>
      </c>
      <c r="F221" s="40"/>
    </row>
    <row r="222" ht="14.55" spans="2:6">
      <c r="B222" s="70"/>
      <c r="D222" s="71"/>
      <c r="E222" s="71"/>
      <c r="F222" s="40"/>
    </row>
    <row r="223" ht="14.4" customHeight="1" spans="2:6">
      <c r="B223" s="7" t="s">
        <v>186</v>
      </c>
      <c r="C223" s="8"/>
      <c r="D223" s="8"/>
      <c r="E223" s="9"/>
      <c r="F223" s="40"/>
    </row>
    <row r="224" spans="2:6">
      <c r="B224" s="75" t="s">
        <v>187</v>
      </c>
      <c r="C224" s="52">
        <v>2516</v>
      </c>
      <c r="D224" s="53">
        <f t="shared" ref="D224:E233" si="41">C224*$C$35</f>
        <v>2639.284</v>
      </c>
      <c r="E224" s="53">
        <f t="shared" si="41"/>
        <v>2768.608916</v>
      </c>
      <c r="F224" s="40"/>
    </row>
    <row r="225" spans="2:6">
      <c r="B225" s="76" t="s">
        <v>187</v>
      </c>
      <c r="C225" s="5">
        <v>3181</v>
      </c>
      <c r="D225" s="6">
        <f t="shared" si="41"/>
        <v>3336.869</v>
      </c>
      <c r="E225" s="6">
        <f t="shared" si="41"/>
        <v>3500.375581</v>
      </c>
      <c r="F225" s="40"/>
    </row>
    <row r="226" spans="2:6">
      <c r="B226" s="76" t="s">
        <v>188</v>
      </c>
      <c r="C226" s="5">
        <v>3551</v>
      </c>
      <c r="D226" s="6">
        <f t="shared" si="41"/>
        <v>3724.999</v>
      </c>
      <c r="E226" s="6">
        <f t="shared" si="41"/>
        <v>3907.523951</v>
      </c>
      <c r="F226" s="40"/>
    </row>
    <row r="227" spans="2:6">
      <c r="B227" s="76" t="s">
        <v>189</v>
      </c>
      <c r="C227" s="5">
        <v>5179</v>
      </c>
      <c r="D227" s="6">
        <f t="shared" si="41"/>
        <v>5432.771</v>
      </c>
      <c r="E227" s="6">
        <f t="shared" si="41"/>
        <v>5698.976779</v>
      </c>
      <c r="F227" s="40"/>
    </row>
    <row r="228" spans="2:6">
      <c r="B228" s="76" t="s">
        <v>190</v>
      </c>
      <c r="C228" s="5">
        <v>6067</v>
      </c>
      <c r="D228" s="6">
        <f t="shared" si="41"/>
        <v>6364.283</v>
      </c>
      <c r="E228" s="6">
        <f t="shared" si="41"/>
        <v>6676.132867</v>
      </c>
      <c r="F228" s="40"/>
    </row>
    <row r="229" spans="2:6">
      <c r="B229" s="76" t="s">
        <v>191</v>
      </c>
      <c r="C229" s="5">
        <v>6955</v>
      </c>
      <c r="D229" s="6">
        <f t="shared" si="41"/>
        <v>7295.795</v>
      </c>
      <c r="E229" s="6">
        <f t="shared" si="41"/>
        <v>7653.288955</v>
      </c>
      <c r="F229" s="40"/>
    </row>
    <row r="230" spans="2:6">
      <c r="B230" s="76" t="s">
        <v>192</v>
      </c>
      <c r="C230" s="5">
        <v>7843</v>
      </c>
      <c r="D230" s="6">
        <f t="shared" si="41"/>
        <v>8227.307</v>
      </c>
      <c r="E230" s="6">
        <f t="shared" si="41"/>
        <v>8630.445043</v>
      </c>
      <c r="F230" s="40"/>
    </row>
    <row r="231" ht="14.7" customHeight="1" spans="2:6">
      <c r="B231" s="76" t="s">
        <v>193</v>
      </c>
      <c r="C231" s="5">
        <v>8583</v>
      </c>
      <c r="D231" s="6">
        <f t="shared" si="41"/>
        <v>9003.567</v>
      </c>
      <c r="E231" s="6">
        <f t="shared" si="41"/>
        <v>9444.741783</v>
      </c>
      <c r="F231" s="40"/>
    </row>
    <row r="232" spans="2:6">
      <c r="B232" s="76" t="s">
        <v>194</v>
      </c>
      <c r="C232" s="5">
        <v>9545</v>
      </c>
      <c r="D232" s="6">
        <f t="shared" si="41"/>
        <v>10012.705</v>
      </c>
      <c r="E232" s="6">
        <f t="shared" si="41"/>
        <v>10503.327545</v>
      </c>
      <c r="F232" s="40"/>
    </row>
    <row r="233" spans="2:6">
      <c r="B233" s="76" t="s">
        <v>195</v>
      </c>
      <c r="C233" s="5">
        <v>18497</v>
      </c>
      <c r="D233" s="6">
        <f t="shared" si="41"/>
        <v>19403.353</v>
      </c>
      <c r="E233" s="6">
        <f t="shared" si="41"/>
        <v>20354.117297</v>
      </c>
      <c r="F233" s="40"/>
    </row>
    <row r="234" ht="14.55" spans="2:6">
      <c r="B234" s="70"/>
      <c r="D234" s="71"/>
      <c r="E234" s="71"/>
      <c r="F234" s="40"/>
    </row>
    <row r="235" ht="14.7" customHeight="1" spans="2:6">
      <c r="B235" s="7" t="s">
        <v>196</v>
      </c>
      <c r="C235" s="8"/>
      <c r="D235" s="8"/>
      <c r="E235" s="9"/>
      <c r="F235" s="40"/>
    </row>
    <row r="236" spans="2:6">
      <c r="B236" s="75" t="s">
        <v>197</v>
      </c>
      <c r="C236" s="52">
        <v>1805</v>
      </c>
      <c r="D236" s="53">
        <f t="shared" ref="D236:E237" si="42">C236*$C$35</f>
        <v>1893.445</v>
      </c>
      <c r="E236" s="53">
        <f t="shared" si="42"/>
        <v>1986.223805</v>
      </c>
      <c r="F236" s="40"/>
    </row>
    <row r="237" spans="2:6">
      <c r="B237" s="76" t="s">
        <v>198</v>
      </c>
      <c r="C237" s="5">
        <v>2664</v>
      </c>
      <c r="D237" s="6">
        <f t="shared" si="42"/>
        <v>2794.536</v>
      </c>
      <c r="E237" s="6">
        <f t="shared" si="42"/>
        <v>2931.468264</v>
      </c>
      <c r="F237" s="40"/>
    </row>
    <row r="238" ht="14.55" spans="2:6">
      <c r="B238" s="70"/>
      <c r="D238" s="71"/>
      <c r="E238" s="71"/>
      <c r="F238" s="40"/>
    </row>
    <row r="239" ht="14.55" spans="2:6">
      <c r="B239" s="7" t="s">
        <v>199</v>
      </c>
      <c r="C239" s="8"/>
      <c r="D239" s="8"/>
      <c r="E239" s="9"/>
      <c r="F239" s="40"/>
    </row>
    <row r="240" spans="2:6">
      <c r="B240" s="75" t="s">
        <v>200</v>
      </c>
      <c r="C240" s="52">
        <v>180</v>
      </c>
      <c r="D240" s="53">
        <f t="shared" ref="D240:E246" si="43">C240*$C$35</f>
        <v>188.82</v>
      </c>
      <c r="E240" s="53">
        <f t="shared" si="43"/>
        <v>198.07218</v>
      </c>
      <c r="F240" s="40"/>
    </row>
    <row r="241" spans="2:6">
      <c r="B241" s="76" t="s">
        <v>201</v>
      </c>
      <c r="C241" s="5">
        <v>666</v>
      </c>
      <c r="D241" s="6">
        <f t="shared" si="43"/>
        <v>698.634</v>
      </c>
      <c r="E241" s="6">
        <f t="shared" si="43"/>
        <v>732.867066</v>
      </c>
      <c r="F241" s="40"/>
    </row>
    <row r="242" spans="2:6">
      <c r="B242" s="76" t="s">
        <v>202</v>
      </c>
      <c r="C242" s="5">
        <v>281</v>
      </c>
      <c r="D242" s="6">
        <f t="shared" si="43"/>
        <v>294.769</v>
      </c>
      <c r="E242" s="6">
        <f t="shared" si="43"/>
        <v>309.212681</v>
      </c>
      <c r="F242" s="40"/>
    </row>
    <row r="243" spans="2:6">
      <c r="B243" s="76" t="s">
        <v>203</v>
      </c>
      <c r="C243" s="5">
        <v>2812</v>
      </c>
      <c r="D243" s="6">
        <f t="shared" si="43"/>
        <v>2949.788</v>
      </c>
      <c r="E243" s="6">
        <f t="shared" si="43"/>
        <v>3094.327612</v>
      </c>
      <c r="F243" s="40"/>
    </row>
    <row r="244" ht="14.7" customHeight="1" spans="2:6">
      <c r="B244" s="76" t="s">
        <v>204</v>
      </c>
      <c r="C244" s="5">
        <v>2812</v>
      </c>
      <c r="D244" s="6">
        <f t="shared" si="43"/>
        <v>2949.788</v>
      </c>
      <c r="E244" s="6">
        <f t="shared" si="43"/>
        <v>3094.327612</v>
      </c>
      <c r="F244" s="40"/>
    </row>
    <row r="245" spans="2:6">
      <c r="B245" s="76" t="s">
        <v>205</v>
      </c>
      <c r="C245" s="5">
        <v>2812</v>
      </c>
      <c r="D245" s="6">
        <f t="shared" si="43"/>
        <v>2949.788</v>
      </c>
      <c r="E245" s="6">
        <f t="shared" si="43"/>
        <v>3094.327612</v>
      </c>
      <c r="F245" s="40"/>
    </row>
    <row r="246" spans="2:6">
      <c r="B246" s="136" t="s">
        <v>206</v>
      </c>
      <c r="C246" s="5">
        <v>60</v>
      </c>
      <c r="D246" s="6">
        <f t="shared" si="43"/>
        <v>62.94</v>
      </c>
      <c r="E246" s="6">
        <f t="shared" si="43"/>
        <v>66.02406</v>
      </c>
      <c r="F246" s="40"/>
    </row>
    <row r="247" ht="14.55" spans="2:6">
      <c r="B247" s="70"/>
      <c r="D247" s="71"/>
      <c r="E247" s="71"/>
      <c r="F247" s="40"/>
    </row>
    <row r="248" ht="14.55" spans="2:6">
      <c r="B248" s="7" t="s">
        <v>207</v>
      </c>
      <c r="C248" s="8"/>
      <c r="D248" s="8"/>
      <c r="E248" s="9"/>
      <c r="F248" s="40"/>
    </row>
    <row r="249" spans="2:6">
      <c r="B249" s="75" t="s">
        <v>208</v>
      </c>
      <c r="C249" s="52">
        <v>370</v>
      </c>
      <c r="D249" s="53">
        <f t="shared" ref="D249:E253" si="44">C249*$C$35</f>
        <v>388.13</v>
      </c>
      <c r="E249" s="53">
        <f t="shared" si="44"/>
        <v>407.14837</v>
      </c>
      <c r="F249" s="40"/>
    </row>
    <row r="250" ht="14.7" customHeight="1" spans="2:6">
      <c r="B250" s="76" t="s">
        <v>209</v>
      </c>
      <c r="C250" s="5">
        <v>281</v>
      </c>
      <c r="D250" s="6">
        <f t="shared" si="44"/>
        <v>294.769</v>
      </c>
      <c r="E250" s="6">
        <f t="shared" si="44"/>
        <v>309.212681</v>
      </c>
      <c r="F250" s="40"/>
    </row>
    <row r="251" spans="2:6">
      <c r="B251" s="76" t="s">
        <v>210</v>
      </c>
      <c r="C251" s="5">
        <v>180</v>
      </c>
      <c r="D251" s="6">
        <f t="shared" si="44"/>
        <v>188.82</v>
      </c>
      <c r="E251" s="6">
        <f t="shared" si="44"/>
        <v>198.07218</v>
      </c>
      <c r="F251" s="40"/>
    </row>
    <row r="252" spans="2:6">
      <c r="B252" s="76" t="s">
        <v>211</v>
      </c>
      <c r="C252" s="5">
        <v>105</v>
      </c>
      <c r="D252" s="6">
        <f t="shared" si="44"/>
        <v>110.145</v>
      </c>
      <c r="E252" s="6">
        <f t="shared" si="44"/>
        <v>115.542105</v>
      </c>
      <c r="F252" s="40"/>
    </row>
    <row r="253" spans="2:6">
      <c r="B253" s="76" t="s">
        <v>212</v>
      </c>
      <c r="C253" s="5">
        <v>60</v>
      </c>
      <c r="D253" s="6">
        <f t="shared" si="44"/>
        <v>62.94</v>
      </c>
      <c r="E253" s="6">
        <f t="shared" si="44"/>
        <v>66.02406</v>
      </c>
      <c r="F253" s="40"/>
    </row>
    <row r="254" spans="2:6">
      <c r="B254" s="116"/>
      <c r="C254" s="137"/>
      <c r="D254" s="138"/>
      <c r="E254" s="138"/>
      <c r="F254" s="40"/>
    </row>
    <row r="255" spans="2:6">
      <c r="B255" s="139" t="s">
        <v>213</v>
      </c>
      <c r="C255" s="140"/>
      <c r="D255" s="140"/>
      <c r="E255" s="140"/>
      <c r="F255" s="40"/>
    </row>
    <row r="256" spans="2:6">
      <c r="B256" s="76" t="s">
        <v>214</v>
      </c>
      <c r="C256" s="5">
        <v>1856</v>
      </c>
      <c r="D256" s="6">
        <f t="shared" ref="D256:E271" si="45">C256*$C$35</f>
        <v>1946.944</v>
      </c>
      <c r="E256" s="6">
        <f t="shared" si="45"/>
        <v>2042.344256</v>
      </c>
      <c r="F256" s="40"/>
    </row>
    <row r="257" spans="2:6">
      <c r="B257" s="76" t="s">
        <v>215</v>
      </c>
      <c r="C257" s="5">
        <v>3043</v>
      </c>
      <c r="D257" s="6">
        <f t="shared" si="45"/>
        <v>3192.107</v>
      </c>
      <c r="E257" s="6">
        <f t="shared" si="45"/>
        <v>3348.520243</v>
      </c>
      <c r="F257" s="40"/>
    </row>
    <row r="258" spans="2:6">
      <c r="B258" s="76" t="s">
        <v>216</v>
      </c>
      <c r="C258" s="5">
        <v>3043</v>
      </c>
      <c r="D258" s="6">
        <f t="shared" si="45"/>
        <v>3192.107</v>
      </c>
      <c r="E258" s="6">
        <f t="shared" si="45"/>
        <v>3348.520243</v>
      </c>
      <c r="F258" s="40"/>
    </row>
    <row r="259" ht="14.7" customHeight="1" spans="2:6">
      <c r="B259" s="76" t="s">
        <v>217</v>
      </c>
      <c r="C259" s="5">
        <v>3043</v>
      </c>
      <c r="D259" s="6">
        <f t="shared" si="45"/>
        <v>3192.107</v>
      </c>
      <c r="E259" s="6">
        <f t="shared" si="45"/>
        <v>3348.520243</v>
      </c>
      <c r="F259" s="40"/>
    </row>
    <row r="260" ht="14.7" customHeight="1" spans="2:6">
      <c r="B260" s="141" t="s">
        <v>218</v>
      </c>
      <c r="C260" s="5">
        <v>262</v>
      </c>
      <c r="D260" s="6">
        <f t="shared" ref="D260" si="46">C260*$C$35</f>
        <v>274.838</v>
      </c>
      <c r="E260" s="6">
        <f t="shared" ref="E260" si="47">D260*$C$35</f>
        <v>288.305062</v>
      </c>
      <c r="F260" s="40"/>
    </row>
    <row r="261" ht="14.7" customHeight="1" spans="2:6">
      <c r="B261" s="141" t="s">
        <v>219</v>
      </c>
      <c r="C261" s="5">
        <v>361</v>
      </c>
      <c r="D261" s="6">
        <f t="shared" ref="D261" si="48">C261*$C$35</f>
        <v>378.689</v>
      </c>
      <c r="E261" s="6">
        <f t="shared" ref="E261" si="49">D261*$C$35</f>
        <v>397.244761</v>
      </c>
      <c r="F261" s="40"/>
    </row>
    <row r="262" spans="2:6">
      <c r="B262" s="76" t="s">
        <v>220</v>
      </c>
      <c r="C262" s="5">
        <v>124</v>
      </c>
      <c r="D262" s="6">
        <f t="shared" si="45"/>
        <v>130.076</v>
      </c>
      <c r="E262" s="6">
        <f t="shared" si="45"/>
        <v>136.449724</v>
      </c>
      <c r="F262" s="40"/>
    </row>
    <row r="263" spans="2:6">
      <c r="B263" s="76" t="s">
        <v>221</v>
      </c>
      <c r="C263" s="5">
        <v>46</v>
      </c>
      <c r="D263" s="6">
        <f t="shared" si="45"/>
        <v>48.254</v>
      </c>
      <c r="E263" s="6">
        <f t="shared" si="45"/>
        <v>50.618446</v>
      </c>
      <c r="F263" s="40"/>
    </row>
    <row r="264" ht="15" customHeight="1" spans="2:6">
      <c r="B264" s="76" t="s">
        <v>222</v>
      </c>
      <c r="C264" s="5">
        <v>46</v>
      </c>
      <c r="D264" s="6">
        <f t="shared" si="45"/>
        <v>48.254</v>
      </c>
      <c r="E264" s="6">
        <f t="shared" si="45"/>
        <v>50.618446</v>
      </c>
      <c r="F264" s="40"/>
    </row>
    <row r="265" ht="15" customHeight="1" spans="2:6">
      <c r="B265" s="142" t="s">
        <v>223</v>
      </c>
      <c r="C265" s="143">
        <v>136</v>
      </c>
      <c r="D265" s="144">
        <f t="shared" si="45"/>
        <v>142.664</v>
      </c>
      <c r="E265" s="144">
        <f t="shared" si="45"/>
        <v>149.654536</v>
      </c>
      <c r="F265" s="40"/>
    </row>
    <row r="266" ht="15" customHeight="1" spans="2:6">
      <c r="B266" s="142" t="s">
        <v>224</v>
      </c>
      <c r="C266" s="143">
        <v>68</v>
      </c>
      <c r="D266" s="144">
        <v>72</v>
      </c>
      <c r="E266" s="144">
        <v>75</v>
      </c>
      <c r="F266" s="40"/>
    </row>
    <row r="267" ht="15" customHeight="1" spans="2:6">
      <c r="B267" s="142" t="s">
        <v>225</v>
      </c>
      <c r="C267" s="143">
        <v>629</v>
      </c>
      <c r="D267" s="144">
        <f t="shared" si="45"/>
        <v>659.821</v>
      </c>
      <c r="E267" s="144">
        <v>693</v>
      </c>
      <c r="F267" s="40"/>
    </row>
    <row r="268" ht="15" customHeight="1" spans="2:6">
      <c r="B268" s="142" t="s">
        <v>226</v>
      </c>
      <c r="C268" s="143">
        <v>629</v>
      </c>
      <c r="D268" s="144">
        <f t="shared" si="45"/>
        <v>659.821</v>
      </c>
      <c r="E268" s="144">
        <v>693</v>
      </c>
      <c r="F268" s="40"/>
    </row>
    <row r="269" ht="15" customHeight="1" spans="2:6">
      <c r="B269" s="142" t="s">
        <v>227</v>
      </c>
      <c r="C269" s="143">
        <v>629</v>
      </c>
      <c r="D269" s="144">
        <f t="shared" si="45"/>
        <v>659.821</v>
      </c>
      <c r="E269" s="144">
        <v>693</v>
      </c>
      <c r="F269" s="40"/>
    </row>
    <row r="270" ht="15" customHeight="1" spans="2:6">
      <c r="B270" s="145" t="s">
        <v>228</v>
      </c>
      <c r="C270" s="146">
        <v>105</v>
      </c>
      <c r="D270" s="147">
        <f t="shared" si="45"/>
        <v>110.145</v>
      </c>
      <c r="E270" s="147">
        <v>115</v>
      </c>
      <c r="F270" s="40"/>
    </row>
    <row r="271" ht="15" customHeight="1" spans="2:6">
      <c r="B271" s="145" t="s">
        <v>229</v>
      </c>
      <c r="C271" s="146">
        <v>210</v>
      </c>
      <c r="D271" s="147">
        <f t="shared" si="45"/>
        <v>220.29</v>
      </c>
      <c r="E271" s="148">
        <f t="shared" si="45"/>
        <v>231.08421</v>
      </c>
      <c r="F271" s="40"/>
    </row>
    <row r="272" ht="15" customHeight="1" spans="2:6">
      <c r="B272" s="116"/>
      <c r="C272" s="137"/>
      <c r="D272" s="138"/>
      <c r="E272" s="138"/>
      <c r="F272" s="40"/>
    </row>
    <row r="273" spans="2:6">
      <c r="B273" s="139" t="s">
        <v>230</v>
      </c>
      <c r="C273" s="140"/>
      <c r="D273" s="140"/>
      <c r="E273" s="140"/>
      <c r="F273" s="40"/>
    </row>
    <row r="274" spans="2:6">
      <c r="B274" s="76" t="s">
        <v>231</v>
      </c>
      <c r="C274" s="5">
        <v>1776</v>
      </c>
      <c r="D274" s="6">
        <f t="shared" ref="D274:E275" si="50">C274*1.1</f>
        <v>1953.6</v>
      </c>
      <c r="E274" s="6">
        <f t="shared" si="50"/>
        <v>2148.96</v>
      </c>
      <c r="F274" s="40"/>
    </row>
    <row r="275" ht="14.7" customHeight="1" spans="2:6">
      <c r="B275" s="76" t="s">
        <v>232</v>
      </c>
      <c r="C275" s="5">
        <v>5329</v>
      </c>
      <c r="D275" s="6">
        <f t="shared" si="50"/>
        <v>5861.9</v>
      </c>
      <c r="E275" s="6">
        <f t="shared" si="50"/>
        <v>6448.09</v>
      </c>
      <c r="F275" s="40"/>
    </row>
    <row r="276" ht="14.7" customHeight="1" spans="2:6">
      <c r="B276" s="77"/>
      <c r="C276" s="54"/>
      <c r="D276" s="60"/>
      <c r="E276" s="56"/>
      <c r="F276" s="40"/>
    </row>
    <row r="277" ht="14.7" customHeight="1" spans="2:6">
      <c r="B277" s="77"/>
      <c r="C277" s="54"/>
      <c r="D277" s="60"/>
      <c r="E277" s="56"/>
      <c r="F277" s="40"/>
    </row>
    <row r="278" ht="14.55" spans="2:6">
      <c r="B278" s="130" t="s">
        <v>233</v>
      </c>
      <c r="C278" s="131"/>
      <c r="D278" s="131"/>
      <c r="E278" s="132"/>
      <c r="F278" s="40"/>
    </row>
    <row r="279" ht="14.55" spans="2:6">
      <c r="B279" s="149" t="s">
        <v>234</v>
      </c>
      <c r="C279" s="150">
        <v>1615</v>
      </c>
      <c r="D279" s="151">
        <f>C279*1.1</f>
        <v>1776.5</v>
      </c>
      <c r="E279" s="151">
        <f>D279*1.1</f>
        <v>1954.15</v>
      </c>
      <c r="F279" s="40"/>
    </row>
    <row r="280" spans="2:6">
      <c r="B280" s="149" t="s">
        <v>235</v>
      </c>
      <c r="C280" s="52">
        <v>4392</v>
      </c>
      <c r="D280" s="53">
        <f>4392*1.1</f>
        <v>4831.2</v>
      </c>
      <c r="E280" s="53">
        <f>4831*1.1</f>
        <v>5314.1</v>
      </c>
      <c r="F280" s="40"/>
    </row>
    <row r="281" spans="2:6">
      <c r="B281" s="113"/>
      <c r="C281" s="54"/>
      <c r="D281" s="56"/>
      <c r="E281" s="60"/>
      <c r="F281" s="40"/>
    </row>
    <row r="282" ht="14.55" spans="2:6">
      <c r="B282" s="77"/>
      <c r="D282" s="71"/>
      <c r="F282" s="40"/>
    </row>
    <row r="283" ht="14.55" spans="2:6">
      <c r="B283" s="7" t="s">
        <v>236</v>
      </c>
      <c r="C283" s="8"/>
      <c r="D283" s="8"/>
      <c r="E283" s="9"/>
      <c r="F283" s="40"/>
    </row>
    <row r="284" ht="14.7" customHeight="1" spans="2:6">
      <c r="B284" s="75" t="s">
        <v>237</v>
      </c>
      <c r="C284" s="52">
        <v>9618</v>
      </c>
      <c r="D284" s="53">
        <f t="shared" ref="D284:E287" si="51">C284*$C$35</f>
        <v>10089.282</v>
      </c>
      <c r="E284" s="53">
        <f t="shared" si="51"/>
        <v>10583.656818</v>
      </c>
      <c r="F284" s="40"/>
    </row>
    <row r="285" ht="14.7" customHeight="1" spans="2:6">
      <c r="B285" s="76" t="s">
        <v>238</v>
      </c>
      <c r="C285" s="5">
        <v>7694</v>
      </c>
      <c r="D285" s="6">
        <f t="shared" si="51"/>
        <v>8071.006</v>
      </c>
      <c r="E285" s="6">
        <f t="shared" si="51"/>
        <v>8466.485294</v>
      </c>
      <c r="F285" s="40"/>
    </row>
    <row r="286" spans="2:6">
      <c r="B286" s="76" t="s">
        <v>239</v>
      </c>
      <c r="C286" s="5">
        <v>7694</v>
      </c>
      <c r="D286" s="6">
        <f>C286*$C$35</f>
        <v>8071.006</v>
      </c>
      <c r="E286" s="6">
        <f>D286*$C$35</f>
        <v>8466.485294</v>
      </c>
      <c r="F286" s="40"/>
    </row>
    <row r="287" spans="2:6">
      <c r="B287" s="76" t="s">
        <v>240</v>
      </c>
      <c r="C287" s="5">
        <v>55</v>
      </c>
      <c r="D287" s="6">
        <f t="shared" si="51"/>
        <v>57.695</v>
      </c>
      <c r="E287" s="6">
        <f t="shared" si="51"/>
        <v>60.522055</v>
      </c>
      <c r="F287" s="40"/>
    </row>
    <row r="288" ht="14.7" customHeight="1" spans="2:6">
      <c r="B288" s="152" t="s">
        <v>241</v>
      </c>
      <c r="C288" s="153"/>
      <c r="D288" s="154"/>
      <c r="E288" s="110"/>
      <c r="F288" s="40"/>
    </row>
    <row r="289" spans="2:6">
      <c r="B289" s="76" t="s">
        <v>242</v>
      </c>
      <c r="C289" s="155">
        <f>469</f>
        <v>469</v>
      </c>
      <c r="D289" s="156">
        <f>C289*$C$35</f>
        <v>491.981</v>
      </c>
      <c r="E289" s="157">
        <f>D289*$C$35</f>
        <v>516.088069</v>
      </c>
      <c r="F289" s="40"/>
    </row>
    <row r="290" spans="2:6">
      <c r="B290" s="76" t="s">
        <v>243</v>
      </c>
      <c r="C290" s="158"/>
      <c r="D290" s="159"/>
      <c r="E290" s="160"/>
      <c r="F290" s="40"/>
    </row>
    <row r="291" spans="2:6">
      <c r="B291" s="76" t="s">
        <v>244</v>
      </c>
      <c r="C291" s="161"/>
      <c r="D291" s="162"/>
      <c r="E291" s="163"/>
      <c r="F291" s="40"/>
    </row>
    <row r="292" spans="2:7">
      <c r="B292" s="164" t="s">
        <v>245</v>
      </c>
      <c r="C292" s="110"/>
      <c r="D292" s="110"/>
      <c r="E292" s="110"/>
      <c r="F292" s="110"/>
      <c r="G292" s="110"/>
    </row>
    <row r="293" spans="2:5">
      <c r="B293" s="164"/>
      <c r="D293" s="71"/>
      <c r="E293" s="71"/>
    </row>
    <row r="294" spans="2:7">
      <c r="B294" s="165" t="s">
        <v>246</v>
      </c>
      <c r="C294" s="166"/>
      <c r="D294" s="166"/>
      <c r="E294" s="166"/>
      <c r="F294" s="166"/>
      <c r="G294" s="166"/>
    </row>
    <row r="295" spans="2:7">
      <c r="B295" s="167"/>
      <c r="C295" s="168"/>
      <c r="D295" s="169" t="s">
        <v>247</v>
      </c>
      <c r="E295" s="169" t="s">
        <v>248</v>
      </c>
      <c r="F295" s="2" t="s">
        <v>249</v>
      </c>
      <c r="G295" s="4" t="s">
        <v>247</v>
      </c>
    </row>
    <row r="296" spans="2:7">
      <c r="B296" s="76" t="s">
        <v>250</v>
      </c>
      <c r="C296" s="5">
        <v>929</v>
      </c>
      <c r="D296" s="5">
        <v>971.71632128727</v>
      </c>
      <c r="E296" s="5">
        <v>30</v>
      </c>
      <c r="F296" s="170">
        <v>230</v>
      </c>
      <c r="G296" s="48">
        <v>1000</v>
      </c>
    </row>
    <row r="297" spans="2:7">
      <c r="B297" s="76" t="s">
        <v>251</v>
      </c>
      <c r="C297" s="5">
        <v>1214</v>
      </c>
      <c r="D297" s="5">
        <v>1269.70932648203</v>
      </c>
      <c r="E297" s="5">
        <v>50</v>
      </c>
      <c r="F297" s="170">
        <v>340</v>
      </c>
      <c r="G297" s="48">
        <v>1500</v>
      </c>
    </row>
    <row r="298" spans="2:7">
      <c r="B298" s="171" t="s">
        <v>252</v>
      </c>
      <c r="C298" s="5">
        <v>1736</v>
      </c>
      <c r="D298" s="5">
        <v>1816.292189322</v>
      </c>
      <c r="E298" s="5">
        <v>100</v>
      </c>
      <c r="F298" s="170">
        <v>680</v>
      </c>
      <c r="G298" s="48">
        <v>3000</v>
      </c>
    </row>
    <row r="299" spans="2:7">
      <c r="B299" s="76" t="s">
        <v>253</v>
      </c>
      <c r="C299" s="5"/>
      <c r="D299" s="5"/>
      <c r="E299" s="5"/>
      <c r="F299" s="170"/>
      <c r="G299" s="48"/>
    </row>
    <row r="300" spans="2:7">
      <c r="B300" s="76" t="s">
        <v>250</v>
      </c>
      <c r="C300" s="5">
        <v>929</v>
      </c>
      <c r="D300" s="5">
        <v>971.71632128727</v>
      </c>
      <c r="E300" s="5">
        <v>30</v>
      </c>
      <c r="F300" s="170">
        <v>230</v>
      </c>
      <c r="G300" s="48">
        <v>1000</v>
      </c>
    </row>
    <row r="301" spans="2:7">
      <c r="B301" s="76" t="s">
        <v>251</v>
      </c>
      <c r="C301" s="5">
        <v>1214</v>
      </c>
      <c r="D301" s="5">
        <v>1269.70932648203</v>
      </c>
      <c r="E301" s="5">
        <v>50</v>
      </c>
      <c r="F301" s="170">
        <v>340</v>
      </c>
      <c r="G301" s="48">
        <v>1500</v>
      </c>
    </row>
    <row r="302" s="3" customFormat="1" spans="2:8">
      <c r="B302" s="172" t="s">
        <v>252</v>
      </c>
      <c r="C302" s="173">
        <v>1736</v>
      </c>
      <c r="D302" s="173">
        <v>1816.292189322</v>
      </c>
      <c r="E302" s="170">
        <v>100</v>
      </c>
      <c r="F302" s="170">
        <v>680</v>
      </c>
      <c r="G302" s="48">
        <v>3000</v>
      </c>
      <c r="H302" s="174"/>
    </row>
    <row r="303" s="3" customFormat="1" ht="66" customHeight="1" spans="2:8">
      <c r="B303" s="76" t="s">
        <v>254</v>
      </c>
      <c r="C303" s="5"/>
      <c r="D303" s="175"/>
      <c r="E303" s="175"/>
      <c r="F303" s="170"/>
      <c r="G303" s="48"/>
      <c r="H303" s="174"/>
    </row>
    <row r="304" s="3" customFormat="1" spans="2:8">
      <c r="B304" s="176" t="s">
        <v>255</v>
      </c>
      <c r="C304" s="5">
        <v>1465</v>
      </c>
      <c r="D304" s="175">
        <f t="shared" ref="D304:E308" si="52">C304*$C$35</f>
        <v>1536.785</v>
      </c>
      <c r="E304" s="175">
        <f t="shared" si="52"/>
        <v>1612.087465</v>
      </c>
      <c r="F304" s="170"/>
      <c r="G304" s="48"/>
      <c r="H304" s="174"/>
    </row>
    <row r="305" s="3" customFormat="1" ht="82.5" customHeight="1" spans="2:8">
      <c r="B305" s="76" t="s">
        <v>256</v>
      </c>
      <c r="C305" s="5">
        <v>871</v>
      </c>
      <c r="D305" s="175">
        <f t="shared" si="52"/>
        <v>913.679</v>
      </c>
      <c r="E305" s="175">
        <f t="shared" si="52"/>
        <v>958.449271</v>
      </c>
      <c r="F305" s="170"/>
      <c r="G305" s="48"/>
      <c r="H305" s="174"/>
    </row>
    <row r="306" s="3" customFormat="1" spans="2:8">
      <c r="B306" s="76" t="s">
        <v>257</v>
      </c>
      <c r="C306" s="5">
        <v>1565</v>
      </c>
      <c r="D306" s="175">
        <f t="shared" si="52"/>
        <v>1641.685</v>
      </c>
      <c r="E306" s="175">
        <f t="shared" si="52"/>
        <v>1722.127565</v>
      </c>
      <c r="F306" s="170"/>
      <c r="G306" s="48"/>
      <c r="H306" s="174"/>
    </row>
    <row r="307" s="3" customFormat="1" spans="2:8">
      <c r="B307" s="76" t="s">
        <v>258</v>
      </c>
      <c r="C307" s="5">
        <v>1488</v>
      </c>
      <c r="D307" s="175">
        <f t="shared" si="52"/>
        <v>1560.912</v>
      </c>
      <c r="E307" s="175">
        <f t="shared" si="52"/>
        <v>1637.396688</v>
      </c>
      <c r="F307" s="170"/>
      <c r="G307" s="48"/>
      <c r="H307" s="174"/>
    </row>
    <row r="308" s="3" customFormat="1" spans="2:8">
      <c r="B308" s="76" t="s">
        <v>259</v>
      </c>
      <c r="C308" s="5">
        <v>33</v>
      </c>
      <c r="D308" s="175">
        <f t="shared" si="52"/>
        <v>34.617</v>
      </c>
      <c r="E308" s="175">
        <f t="shared" si="52"/>
        <v>36.313233</v>
      </c>
      <c r="F308" s="170"/>
      <c r="G308" s="48"/>
      <c r="H308" s="174"/>
    </row>
    <row r="309" s="3" customFormat="1" spans="2:8">
      <c r="B309" s="177" t="s">
        <v>254</v>
      </c>
      <c r="C309" s="178"/>
      <c r="D309" s="178"/>
      <c r="E309" s="178"/>
      <c r="F309" s="170"/>
      <c r="G309" s="48"/>
      <c r="H309" s="174"/>
    </row>
    <row r="310" s="3" customFormat="1" spans="2:7">
      <c r="B310" s="2"/>
      <c r="C310" s="179"/>
      <c r="D310" s="179"/>
      <c r="E310" s="179"/>
      <c r="F310" s="179"/>
      <c r="G310" s="180"/>
    </row>
    <row r="311" s="3" customFormat="1" spans="7:7">
      <c r="G311" s="181"/>
    </row>
    <row r="312" s="3" customFormat="1" spans="7:7">
      <c r="G312" s="181"/>
    </row>
    <row r="313" s="3" customFormat="1" spans="7:7">
      <c r="G313" s="181"/>
    </row>
    <row r="314" s="3" customFormat="1" spans="7:7">
      <c r="G314" s="181"/>
    </row>
    <row r="315" s="3" customFormat="1" spans="7:7">
      <c r="G315" s="181"/>
    </row>
    <row r="316" s="3" customFormat="1" spans="7:7">
      <c r="G316" s="181"/>
    </row>
    <row r="317" s="3" customFormat="1" spans="7:7">
      <c r="G317" s="181"/>
    </row>
    <row r="318" s="3" customFormat="1" spans="7:7">
      <c r="G318" s="181"/>
    </row>
    <row r="319" s="3" customFormat="1" spans="7:7">
      <c r="G319" s="181"/>
    </row>
    <row r="320" s="3" customFormat="1" spans="7:7">
      <c r="G320" s="181"/>
    </row>
    <row r="321" s="3" customFormat="1" spans="7:7">
      <c r="G321" s="181"/>
    </row>
    <row r="322" s="3" customFormat="1" spans="7:7">
      <c r="G322" s="181"/>
    </row>
    <row r="323" s="3" customFormat="1" spans="7:7">
      <c r="G323" s="181"/>
    </row>
    <row r="324" s="3" customFormat="1" spans="7:7">
      <c r="G324" s="181"/>
    </row>
    <row r="325" s="3" customFormat="1" spans="7:7">
      <c r="G325" s="181"/>
    </row>
    <row r="326" s="3" customFormat="1" spans="7:7">
      <c r="G326" s="181"/>
    </row>
    <row r="327" s="3" customFormat="1" spans="7:7">
      <c r="G327" s="181"/>
    </row>
    <row r="328" s="3" customFormat="1" spans="7:7">
      <c r="G328" s="181"/>
    </row>
    <row r="329" s="3" customFormat="1" spans="7:7">
      <c r="G329" s="181"/>
    </row>
    <row r="330" s="3" customFormat="1" spans="7:7">
      <c r="G330" s="181"/>
    </row>
    <row r="331" s="3" customFormat="1" spans="7:7">
      <c r="G331" s="181"/>
    </row>
    <row r="332" s="3" customFormat="1" spans="7:7">
      <c r="G332" s="181"/>
    </row>
    <row r="333" s="3" customFormat="1" spans="7:7">
      <c r="G333" s="181"/>
    </row>
    <row r="334" s="3" customFormat="1" spans="7:7">
      <c r="G334" s="181"/>
    </row>
    <row r="335" s="3" customFormat="1" spans="7:7">
      <c r="G335" s="181"/>
    </row>
    <row r="336" s="3" customFormat="1" spans="7:7">
      <c r="G336" s="181"/>
    </row>
    <row r="337" s="3" customFormat="1" spans="7:7">
      <c r="G337" s="181"/>
    </row>
    <row r="338" s="3" customFormat="1" spans="7:7">
      <c r="G338" s="181"/>
    </row>
    <row r="339" s="3" customFormat="1" spans="7:7">
      <c r="G339" s="181"/>
    </row>
    <row r="340" s="3" customFormat="1" spans="7:7">
      <c r="G340" s="181"/>
    </row>
    <row r="341" s="3" customFormat="1" spans="7:7">
      <c r="G341" s="181"/>
    </row>
    <row r="342" s="3" customFormat="1" spans="7:7">
      <c r="G342" s="181"/>
    </row>
    <row r="343" s="3" customFormat="1" spans="7:7">
      <c r="G343" s="181"/>
    </row>
    <row r="344" s="3" customFormat="1" spans="7:7">
      <c r="G344" s="181"/>
    </row>
    <row r="345" s="3" customFormat="1" spans="7:7">
      <c r="G345" s="181"/>
    </row>
    <row r="346" s="3" customFormat="1" spans="7:7">
      <c r="G346" s="181"/>
    </row>
    <row r="347" s="3" customFormat="1" spans="7:7">
      <c r="G347" s="181"/>
    </row>
    <row r="348" s="3" customFormat="1" spans="7:7">
      <c r="G348" s="181"/>
    </row>
    <row r="349" s="3" customFormat="1" spans="7:7">
      <c r="G349" s="181"/>
    </row>
    <row r="350" s="3" customFormat="1" spans="7:7">
      <c r="G350" s="181"/>
    </row>
    <row r="351" s="3" customFormat="1" spans="7:7">
      <c r="G351" s="181"/>
    </row>
    <row r="352" s="3" customFormat="1" spans="7:7">
      <c r="G352" s="181"/>
    </row>
    <row r="353" s="3" customFormat="1" spans="7:7">
      <c r="G353" s="181"/>
    </row>
    <row r="354" s="3" customFormat="1" spans="7:7">
      <c r="G354" s="181"/>
    </row>
    <row r="355" s="3" customFormat="1" spans="7:7">
      <c r="G355" s="181"/>
    </row>
    <row r="356" s="3" customFormat="1" spans="7:7">
      <c r="G356" s="181"/>
    </row>
    <row r="357" s="3" customFormat="1" spans="7:7">
      <c r="G357" s="181"/>
    </row>
    <row r="358" s="3" customFormat="1" spans="7:7">
      <c r="G358" s="181"/>
    </row>
    <row r="359" s="3" customFormat="1" spans="7:7">
      <c r="G359" s="181"/>
    </row>
    <row r="360" s="3" customFormat="1" spans="7:7">
      <c r="G360" s="181"/>
    </row>
    <row r="361" s="3" customFormat="1" spans="7:7">
      <c r="G361" s="181"/>
    </row>
    <row r="362" s="3" customFormat="1" spans="7:7">
      <c r="G362" s="181"/>
    </row>
    <row r="363" s="3" customFormat="1" spans="7:7">
      <c r="G363" s="181"/>
    </row>
    <row r="364" s="3" customFormat="1" spans="7:7">
      <c r="G364" s="181"/>
    </row>
    <row r="365" s="3" customFormat="1" spans="7:7">
      <c r="G365" s="181"/>
    </row>
    <row r="366" s="3" customFormat="1" spans="7:7">
      <c r="G366" s="181"/>
    </row>
    <row r="367" s="3" customFormat="1" spans="7:7">
      <c r="G367" s="181"/>
    </row>
    <row r="368" s="3" customFormat="1" spans="7:7">
      <c r="G368" s="181"/>
    </row>
    <row r="369" s="3" customFormat="1" spans="7:7">
      <c r="G369" s="181"/>
    </row>
    <row r="370" s="3" customFormat="1" spans="7:7">
      <c r="G370" s="181"/>
    </row>
    <row r="371" s="3" customFormat="1" spans="7:7">
      <c r="G371" s="181"/>
    </row>
    <row r="372" s="3" customFormat="1" spans="7:7">
      <c r="G372" s="181"/>
    </row>
    <row r="373" s="3" customFormat="1" spans="7:7">
      <c r="G373" s="181"/>
    </row>
    <row r="374" s="3" customFormat="1" spans="7:7">
      <c r="G374" s="181"/>
    </row>
    <row r="375" s="3" customFormat="1" spans="7:7">
      <c r="G375" s="181"/>
    </row>
    <row r="376" s="3" customFormat="1" spans="7:7">
      <c r="G376" s="181"/>
    </row>
    <row r="377" s="3" customFormat="1" spans="7:7">
      <c r="G377" s="181"/>
    </row>
    <row r="378" s="3" customFormat="1" spans="7:7">
      <c r="G378" s="181"/>
    </row>
    <row r="379" s="3" customFormat="1" spans="7:7">
      <c r="G379" s="181"/>
    </row>
    <row r="380" s="3" customFormat="1" spans="7:7">
      <c r="G380" s="181"/>
    </row>
    <row r="381" s="3" customFormat="1" spans="7:7">
      <c r="G381" s="181"/>
    </row>
    <row r="382" s="3" customFormat="1" spans="7:7">
      <c r="G382" s="181"/>
    </row>
    <row r="383" s="3" customFormat="1" spans="7:7">
      <c r="G383" s="181"/>
    </row>
    <row r="384" s="3" customFormat="1" spans="7:7">
      <c r="G384" s="181"/>
    </row>
    <row r="385" s="3" customFormat="1" spans="7:7">
      <c r="G385" s="181"/>
    </row>
    <row r="386" s="3" customFormat="1" spans="7:7">
      <c r="G386" s="181"/>
    </row>
    <row r="387" s="3" customFormat="1" spans="7:7">
      <c r="G387" s="181"/>
    </row>
    <row r="388" s="3" customFormat="1" spans="7:7">
      <c r="G388" s="181"/>
    </row>
    <row r="389" s="3" customFormat="1" spans="7:7">
      <c r="G389" s="181"/>
    </row>
    <row r="390" s="3" customFormat="1" spans="7:7">
      <c r="G390" s="181"/>
    </row>
    <row r="391" s="3" customFormat="1" spans="7:7">
      <c r="G391" s="181"/>
    </row>
    <row r="392" s="3" customFormat="1" spans="7:7">
      <c r="G392" s="181"/>
    </row>
    <row r="393" s="3" customFormat="1" spans="7:7">
      <c r="G393" s="181"/>
    </row>
    <row r="394" s="3" customFormat="1" spans="7:7">
      <c r="G394" s="181"/>
    </row>
    <row r="395" s="3" customFormat="1" spans="7:7">
      <c r="G395" s="181"/>
    </row>
    <row r="396" s="3" customFormat="1" spans="7:7">
      <c r="G396" s="181"/>
    </row>
    <row r="397" s="3" customFormat="1" spans="7:7">
      <c r="G397" s="181"/>
    </row>
    <row r="398" s="3" customFormat="1" spans="7:7">
      <c r="G398" s="181"/>
    </row>
    <row r="399" s="3" customFormat="1" spans="7:7">
      <c r="G399" s="181"/>
    </row>
    <row r="400" s="3" customFormat="1" spans="7:7">
      <c r="G400" s="181"/>
    </row>
    <row r="401" s="3" customFormat="1" spans="7:7">
      <c r="G401" s="181"/>
    </row>
    <row r="402" s="3" customFormat="1" spans="7:7">
      <c r="G402" s="181"/>
    </row>
    <row r="403" s="3" customFormat="1" spans="7:7">
      <c r="G403" s="181"/>
    </row>
    <row r="404" s="3" customFormat="1" spans="7:7">
      <c r="G404" s="181"/>
    </row>
    <row r="405" s="3" customFormat="1" spans="7:7">
      <c r="G405" s="181"/>
    </row>
    <row r="406" s="3" customFormat="1" spans="7:7">
      <c r="G406" s="181"/>
    </row>
    <row r="407" s="3" customFormat="1" spans="7:7">
      <c r="G407" s="181"/>
    </row>
    <row r="408" s="3" customFormat="1" spans="7:7">
      <c r="G408" s="181"/>
    </row>
    <row r="409" s="3" customFormat="1" spans="7:7">
      <c r="G409" s="181"/>
    </row>
    <row r="410" s="3" customFormat="1" spans="7:7">
      <c r="G410" s="181"/>
    </row>
    <row r="411" s="3" customFormat="1" spans="7:7">
      <c r="G411" s="181"/>
    </row>
    <row r="412" s="3" customFormat="1" spans="7:7">
      <c r="G412" s="181"/>
    </row>
    <row r="413" s="3" customFormat="1" spans="7:7">
      <c r="G413" s="181"/>
    </row>
    <row r="414" s="3" customFormat="1" spans="7:7">
      <c r="G414" s="181"/>
    </row>
    <row r="415" s="3" customFormat="1" spans="7:7">
      <c r="G415" s="181"/>
    </row>
    <row r="416" s="3" customFormat="1" spans="7:7">
      <c r="G416" s="181"/>
    </row>
    <row r="417" s="3" customFormat="1" spans="7:7">
      <c r="G417" s="181"/>
    </row>
    <row r="418" s="3" customFormat="1" spans="7:7">
      <c r="G418" s="181"/>
    </row>
    <row r="419" s="3" customFormat="1" spans="7:7">
      <c r="G419" s="181"/>
    </row>
    <row r="420" s="3" customFormat="1" spans="7:7">
      <c r="G420" s="181"/>
    </row>
    <row r="421" s="3" customFormat="1" spans="7:7">
      <c r="G421" s="181"/>
    </row>
    <row r="422" s="3" customFormat="1" spans="7:7">
      <c r="G422" s="181"/>
    </row>
    <row r="423" s="3" customFormat="1" spans="7:7">
      <c r="G423" s="181"/>
    </row>
    <row r="424" s="3" customFormat="1" spans="7:7">
      <c r="G424" s="181"/>
    </row>
    <row r="425" s="3" customFormat="1" spans="7:7">
      <c r="G425" s="181"/>
    </row>
    <row r="426" s="3" customFormat="1" spans="7:7">
      <c r="G426" s="181"/>
    </row>
    <row r="427" s="3" customFormat="1" spans="7:7">
      <c r="G427" s="181"/>
    </row>
    <row r="428" s="3" customFormat="1" spans="7:7">
      <c r="G428" s="181"/>
    </row>
    <row r="429" s="3" customFormat="1" spans="7:7">
      <c r="G429" s="181"/>
    </row>
    <row r="430" s="3" customFormat="1" spans="7:7">
      <c r="G430" s="181"/>
    </row>
    <row r="431" s="3" customFormat="1" spans="7:7">
      <c r="G431" s="181"/>
    </row>
    <row r="432" s="3" customFormat="1" spans="7:7">
      <c r="G432" s="181"/>
    </row>
    <row r="433" s="3" customFormat="1" spans="7:7">
      <c r="G433" s="181"/>
    </row>
    <row r="434" s="3" customFormat="1" spans="7:7">
      <c r="G434" s="181"/>
    </row>
    <row r="435" s="3" customFormat="1" spans="7:7">
      <c r="G435" s="181"/>
    </row>
    <row r="436" s="3" customFormat="1" spans="7:7">
      <c r="G436" s="181"/>
    </row>
    <row r="437" s="3" customFormat="1" spans="7:7">
      <c r="G437" s="181"/>
    </row>
    <row r="438" s="3" customFormat="1" spans="7:7">
      <c r="G438" s="181"/>
    </row>
    <row r="439" s="3" customFormat="1" spans="7:7">
      <c r="G439" s="181"/>
    </row>
    <row r="440" s="3" customFormat="1" spans="7:7">
      <c r="G440" s="181"/>
    </row>
    <row r="441" s="3" customFormat="1" spans="7:7">
      <c r="G441" s="181"/>
    </row>
    <row r="442" s="3" customFormat="1" spans="7:7">
      <c r="G442" s="181"/>
    </row>
    <row r="443" s="3" customFormat="1" spans="7:7">
      <c r="G443" s="181"/>
    </row>
    <row r="444" s="3" customFormat="1" spans="7:7">
      <c r="G444" s="181"/>
    </row>
    <row r="445" s="3" customFormat="1" spans="7:7">
      <c r="G445" s="181"/>
    </row>
    <row r="446" s="3" customFormat="1" spans="7:7">
      <c r="G446" s="181"/>
    </row>
    <row r="447" s="3" customFormat="1" spans="7:7">
      <c r="G447" s="181"/>
    </row>
    <row r="448" s="3" customFormat="1" spans="7:7">
      <c r="G448" s="181"/>
    </row>
    <row r="449" s="3" customFormat="1" spans="7:7">
      <c r="G449" s="181"/>
    </row>
    <row r="450" s="3" customFormat="1" spans="7:7">
      <c r="G450" s="181"/>
    </row>
    <row r="451" s="3" customFormat="1" spans="7:7">
      <c r="G451" s="181"/>
    </row>
    <row r="452" s="3" customFormat="1" spans="7:7">
      <c r="G452" s="181"/>
    </row>
    <row r="453" s="3" customFormat="1" spans="7:7">
      <c r="G453" s="181"/>
    </row>
    <row r="454" s="3" customFormat="1" spans="7:7">
      <c r="G454" s="181"/>
    </row>
    <row r="455" s="3" customFormat="1" spans="7:7">
      <c r="G455" s="181"/>
    </row>
    <row r="456" s="3" customFormat="1" spans="7:7">
      <c r="G456" s="181"/>
    </row>
    <row r="457" s="3" customFormat="1" spans="7:7">
      <c r="G457" s="181"/>
    </row>
    <row r="458" s="3" customFormat="1" spans="7:7">
      <c r="G458" s="181"/>
    </row>
    <row r="459" s="3" customFormat="1" spans="7:7">
      <c r="G459" s="181"/>
    </row>
    <row r="460" s="3" customFormat="1" spans="7:7">
      <c r="G460" s="181"/>
    </row>
    <row r="461" s="3" customFormat="1" spans="7:7">
      <c r="G461" s="181"/>
    </row>
    <row r="462" s="3" customFormat="1" spans="7:7">
      <c r="G462" s="181"/>
    </row>
    <row r="463" s="3" customFormat="1" spans="7:7">
      <c r="G463" s="181"/>
    </row>
    <row r="464" s="3" customFormat="1" spans="7:7">
      <c r="G464" s="181"/>
    </row>
    <row r="465" s="3" customFormat="1" spans="7:7">
      <c r="G465" s="181"/>
    </row>
    <row r="466" s="3" customFormat="1" spans="7:7">
      <c r="G466" s="181"/>
    </row>
    <row r="467" s="3" customFormat="1" spans="7:7">
      <c r="G467" s="181"/>
    </row>
    <row r="468" s="3" customFormat="1" spans="7:7">
      <c r="G468" s="181"/>
    </row>
    <row r="469" s="3" customFormat="1" spans="7:7">
      <c r="G469" s="181"/>
    </row>
    <row r="470" s="3" customFormat="1" spans="7:7">
      <c r="G470" s="181"/>
    </row>
    <row r="471" s="3" customFormat="1" spans="7:7">
      <c r="G471" s="181"/>
    </row>
    <row r="472" s="3" customFormat="1" spans="7:7">
      <c r="G472" s="181"/>
    </row>
    <row r="473" s="3" customFormat="1" spans="7:7">
      <c r="G473" s="181"/>
    </row>
    <row r="474" s="3" customFormat="1" spans="7:7">
      <c r="G474" s="181"/>
    </row>
    <row r="475" s="3" customFormat="1" spans="7:7">
      <c r="G475" s="181"/>
    </row>
    <row r="476" s="3" customFormat="1" spans="7:7">
      <c r="G476" s="181"/>
    </row>
    <row r="477" s="3" customFormat="1" spans="7:7">
      <c r="G477" s="181"/>
    </row>
    <row r="478" s="3" customFormat="1" spans="7:7">
      <c r="G478" s="181"/>
    </row>
    <row r="479" s="3" customFormat="1" spans="7:7">
      <c r="G479" s="181"/>
    </row>
    <row r="480" s="3" customFormat="1" spans="7:7">
      <c r="G480" s="181"/>
    </row>
    <row r="481" s="3" customFormat="1" spans="7:7">
      <c r="G481" s="181"/>
    </row>
    <row r="482" s="3" customFormat="1" spans="7:7">
      <c r="G482" s="181"/>
    </row>
    <row r="483" s="3" customFormat="1" spans="7:7">
      <c r="G483" s="181"/>
    </row>
    <row r="484" s="3" customFormat="1" spans="7:7">
      <c r="G484" s="181"/>
    </row>
    <row r="485" s="3" customFormat="1" spans="7:7">
      <c r="G485" s="181"/>
    </row>
    <row r="486" s="3" customFormat="1" spans="7:7">
      <c r="G486" s="181"/>
    </row>
    <row r="487" s="3" customFormat="1" spans="7:7">
      <c r="G487" s="181"/>
    </row>
    <row r="488" s="3" customFormat="1" spans="7:7">
      <c r="G488" s="181"/>
    </row>
    <row r="489" s="3" customFormat="1" spans="7:7">
      <c r="G489" s="181"/>
    </row>
    <row r="490" s="3" customFormat="1" spans="7:7">
      <c r="G490" s="181"/>
    </row>
    <row r="491" s="3" customFormat="1" spans="7:7">
      <c r="G491" s="181"/>
    </row>
    <row r="492" s="3" customFormat="1" spans="7:7">
      <c r="G492" s="181"/>
    </row>
    <row r="493" s="3" customFormat="1" spans="7:7">
      <c r="G493" s="181"/>
    </row>
    <row r="494" s="3" customFormat="1" spans="7:7">
      <c r="G494" s="181"/>
    </row>
    <row r="495" s="3" customFormat="1" spans="7:7">
      <c r="G495" s="181"/>
    </row>
    <row r="496" s="3" customFormat="1" spans="7:7">
      <c r="G496" s="181"/>
    </row>
    <row r="497" s="3" customFormat="1" spans="7:7">
      <c r="G497" s="181"/>
    </row>
    <row r="498" s="3" customFormat="1" spans="7:7">
      <c r="G498" s="181"/>
    </row>
    <row r="499" s="3" customFormat="1" spans="7:7">
      <c r="G499" s="181"/>
    </row>
    <row r="500" s="3" customFormat="1" spans="7:7">
      <c r="G500" s="181"/>
    </row>
    <row r="501" s="3" customFormat="1" spans="7:7">
      <c r="G501" s="181"/>
    </row>
    <row r="502" s="3" customFormat="1" spans="7:7">
      <c r="G502" s="181"/>
    </row>
    <row r="503" s="3" customFormat="1" spans="7:7">
      <c r="G503" s="181"/>
    </row>
    <row r="504" s="3" customFormat="1" spans="7:7">
      <c r="G504" s="181"/>
    </row>
    <row r="505" s="3" customFormat="1" spans="7:7">
      <c r="G505" s="181"/>
    </row>
    <row r="506" s="3" customFormat="1" spans="7:7">
      <c r="G506" s="181"/>
    </row>
    <row r="507" s="3" customFormat="1" spans="7:7">
      <c r="G507" s="181"/>
    </row>
    <row r="508" s="3" customFormat="1" spans="7:7">
      <c r="G508" s="181"/>
    </row>
    <row r="509" s="3" customFormat="1" spans="7:7">
      <c r="G509" s="181"/>
    </row>
    <row r="510" s="3" customFormat="1" spans="7:7">
      <c r="G510" s="181"/>
    </row>
    <row r="511" s="3" customFormat="1" spans="7:7">
      <c r="G511" s="181"/>
    </row>
    <row r="512" s="3" customFormat="1" spans="7:7">
      <c r="G512" s="181"/>
    </row>
    <row r="513" s="3" customFormat="1" spans="7:7">
      <c r="G513" s="181"/>
    </row>
    <row r="514" spans="2:5">
      <c r="B514" s="3"/>
      <c r="C514" s="3"/>
      <c r="D514" s="3"/>
      <c r="E514" s="3"/>
    </row>
    <row r="515" spans="2:5">
      <c r="B515" s="3"/>
      <c r="C515" s="3"/>
      <c r="D515" s="3"/>
      <c r="E515" s="3"/>
    </row>
    <row r="516" spans="2:5">
      <c r="B516" s="3"/>
      <c r="C516" s="3"/>
      <c r="D516" s="3"/>
      <c r="E516" s="3"/>
    </row>
    <row r="517" spans="2:5">
      <c r="B517" s="3"/>
      <c r="C517" s="3"/>
      <c r="D517" s="3"/>
      <c r="E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</sheetData>
  <mergeCells count="46">
    <mergeCell ref="B9:E9"/>
    <mergeCell ref="B11:E11"/>
    <mergeCell ref="B22:E22"/>
    <mergeCell ref="B24:E24"/>
    <mergeCell ref="B30:E30"/>
    <mergeCell ref="B36:E36"/>
    <mergeCell ref="B46:E46"/>
    <mergeCell ref="B54:E54"/>
    <mergeCell ref="B59:E59"/>
    <mergeCell ref="B64:E64"/>
    <mergeCell ref="B68:E68"/>
    <mergeCell ref="B70:E70"/>
    <mergeCell ref="B86:E86"/>
    <mergeCell ref="B90:E90"/>
    <mergeCell ref="B92:E92"/>
    <mergeCell ref="B93:E93"/>
    <mergeCell ref="B101:E101"/>
    <mergeCell ref="B107:E107"/>
    <mergeCell ref="B108:E108"/>
    <mergeCell ref="B114:E114"/>
    <mergeCell ref="B116:E116"/>
    <mergeCell ref="B124:E124"/>
    <mergeCell ref="B129:E129"/>
    <mergeCell ref="B136:E136"/>
    <mergeCell ref="B144:E144"/>
    <mergeCell ref="B151:E151"/>
    <mergeCell ref="B189:E189"/>
    <mergeCell ref="B205:E205"/>
    <mergeCell ref="B208:E208"/>
    <mergeCell ref="B210:E210"/>
    <mergeCell ref="B217:E217"/>
    <mergeCell ref="B223:E223"/>
    <mergeCell ref="B235:E235"/>
    <mergeCell ref="B239:E239"/>
    <mergeCell ref="B248:E248"/>
    <mergeCell ref="B255:E255"/>
    <mergeCell ref="B273:E273"/>
    <mergeCell ref="B278:E278"/>
    <mergeCell ref="B283:E283"/>
    <mergeCell ref="B288:D288"/>
    <mergeCell ref="B292:G292"/>
    <mergeCell ref="B294:G294"/>
    <mergeCell ref="B309:D309"/>
    <mergeCell ref="C289:C291"/>
    <mergeCell ref="D289:D291"/>
    <mergeCell ref="E289:E291"/>
  </mergeCells>
  <pageMargins left="0.708661417322835" right="0.708661417322835" top="0.748031496062992" bottom="0.748031496062992" header="0.31496062992126" footer="0.31496062992126"/>
  <pageSetup paperSize="9" scale="76" orientation="landscape"/>
  <headerFooter/>
  <rowBreaks count="6" manualBreakCount="6">
    <brk id="45" max="7" man="1"/>
    <brk id="91" max="7" man="1"/>
    <brk id="143" max="7" man="1"/>
    <brk id="203" max="7" man="1"/>
    <brk id="254" max="7" man="1"/>
    <brk id="281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 Proposed Tariffs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Matshoba.Lusapho</dc:creator>
  <cp:lastModifiedBy>Ndevu.Babalwa</cp:lastModifiedBy>
  <dcterms:created xsi:type="dcterms:W3CDTF">2017-06-02T09:09:00Z</dcterms:created>
  <dcterms:modified xsi:type="dcterms:W3CDTF">2025-05-19T10:05:47Z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3619AC2D87FC4B40BE74866DFCDBDD45_13</vt:lpwstr>
  </property>
  <property fmtid="{D5CDD505-2E9C-101B-9397-08002B2CF9AE}" pid="3" name="KSOProductBuildVer">
    <vt:lpwstr>2057-12.2.0.21179</vt:lpwstr>
  </property>
</Properties>
</file>